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ldg Div WG-8\Financial (FC-13-26)\Fee Adjustments, Fee Tables, Spreadsheets (F-13-1066)\CY 2015 FD-14-870\"/>
    </mc:Choice>
  </mc:AlternateContent>
  <bookViews>
    <workbookView xWindow="0" yWindow="135" windowWidth="9375" windowHeight="4710"/>
  </bookViews>
  <sheets>
    <sheet name="SDC Fee Comparison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Area" localSheetId="0">'SDC Fee Comparison'!$A$1:$T$79</definedName>
  </definedNames>
  <calcPr calcId="152511"/>
</workbook>
</file>

<file path=xl/calcChain.xml><?xml version="1.0" encoding="utf-8"?>
<calcChain xmlns="http://schemas.openxmlformats.org/spreadsheetml/2006/main">
  <c r="M39" i="1" l="1"/>
  <c r="M27" i="1"/>
  <c r="M15" i="1"/>
  <c r="T39" i="1" l="1"/>
  <c r="T27" i="1"/>
  <c r="T15" i="1"/>
  <c r="G39" i="1" l="1"/>
  <c r="G27" i="1"/>
  <c r="G15" i="1"/>
  <c r="J79" i="1"/>
  <c r="J67" i="1"/>
  <c r="J55" i="1"/>
  <c r="D79" i="1"/>
  <c r="D67" i="1"/>
  <c r="D53" i="1"/>
  <c r="D55" i="1" s="1"/>
  <c r="I39" i="1"/>
  <c r="I27" i="1"/>
  <c r="I15" i="1"/>
  <c r="C53" i="1" l="1"/>
  <c r="C55" i="1" s="1"/>
  <c r="E55" i="1"/>
  <c r="C65" i="1"/>
  <c r="C67" i="1" s="1"/>
  <c r="E67" i="1"/>
  <c r="C77" i="1"/>
  <c r="C79" i="1" s="1"/>
  <c r="E79" i="1"/>
  <c r="Y79" i="1" l="1"/>
  <c r="X79" i="1"/>
  <c r="W79" i="1"/>
  <c r="V79" i="1"/>
  <c r="U79" i="1"/>
  <c r="T79" i="1"/>
  <c r="S79" i="1"/>
  <c r="R79" i="1"/>
  <c r="Q79" i="1"/>
  <c r="Y67" i="1"/>
  <c r="X67" i="1"/>
  <c r="W67" i="1"/>
  <c r="V67" i="1"/>
  <c r="U67" i="1"/>
  <c r="T67" i="1"/>
  <c r="S67" i="1"/>
  <c r="R67" i="1"/>
  <c r="Q67" i="1"/>
  <c r="Y55" i="1"/>
  <c r="X55" i="1"/>
  <c r="W55" i="1"/>
  <c r="V55" i="1"/>
  <c r="U55" i="1"/>
  <c r="T55" i="1"/>
  <c r="S55" i="1"/>
  <c r="R55" i="1"/>
  <c r="Q55" i="1"/>
  <c r="E39" i="1"/>
  <c r="E27" i="1"/>
  <c r="E15" i="1"/>
  <c r="N79" i="1"/>
  <c r="M79" i="1"/>
  <c r="L79" i="1"/>
  <c r="K79" i="1"/>
  <c r="I79" i="1"/>
  <c r="H79" i="1"/>
  <c r="P79" i="1"/>
  <c r="O79" i="1"/>
  <c r="N67" i="1"/>
  <c r="M67" i="1"/>
  <c r="L67" i="1"/>
  <c r="K67" i="1"/>
  <c r="I67" i="1"/>
  <c r="H67" i="1"/>
  <c r="P67" i="1"/>
  <c r="O67" i="1"/>
  <c r="N55" i="1"/>
  <c r="M55" i="1"/>
  <c r="L55" i="1"/>
  <c r="K55" i="1"/>
  <c r="I55" i="1"/>
  <c r="H55" i="1"/>
  <c r="P55" i="1"/>
  <c r="O55" i="1"/>
  <c r="S13" i="1" l="1"/>
  <c r="S15" i="1" s="1"/>
  <c r="F53" i="1"/>
  <c r="F55" i="1" s="1"/>
  <c r="B55" i="1"/>
  <c r="Q15" i="1"/>
  <c r="O13" i="1"/>
  <c r="O15" i="1" s="1"/>
  <c r="G67" i="1"/>
  <c r="F65" i="1"/>
  <c r="F67" i="1" s="1"/>
  <c r="B67" i="1"/>
  <c r="U27" i="1"/>
  <c r="S25" i="1"/>
  <c r="S27" i="1" s="1"/>
  <c r="Q27" i="1"/>
  <c r="O25" i="1"/>
  <c r="O27" i="1" s="1"/>
  <c r="F77" i="1"/>
  <c r="F79" i="1" s="1"/>
  <c r="B79" i="1"/>
  <c r="U39" i="1"/>
  <c r="S37" i="1"/>
  <c r="S39" i="1" s="1"/>
  <c r="Q39" i="1"/>
  <c r="O37" i="1"/>
  <c r="O39" i="1" s="1"/>
  <c r="N37" i="1"/>
  <c r="N39" i="1" s="1"/>
  <c r="P39" i="1"/>
  <c r="N25" i="1"/>
  <c r="N27" i="1" s="1"/>
  <c r="N13" i="1"/>
  <c r="N15" i="1" s="1"/>
  <c r="L37" i="1"/>
  <c r="L39" i="1" s="1"/>
  <c r="L25" i="1"/>
  <c r="L27" i="1" s="1"/>
  <c r="L13" i="1"/>
  <c r="L15" i="1" s="1"/>
  <c r="G55" i="1"/>
  <c r="G79" i="1"/>
  <c r="U15" i="1"/>
  <c r="R27" i="1"/>
  <c r="R39" i="1"/>
  <c r="R15" i="1"/>
  <c r="P27" i="1"/>
  <c r="P15" i="1"/>
  <c r="K39" i="1"/>
  <c r="C39" i="1"/>
  <c r="J15" i="1"/>
  <c r="F39" i="1"/>
  <c r="K15" i="1"/>
  <c r="D27" i="1"/>
  <c r="H39" i="1"/>
  <c r="D39" i="1"/>
  <c r="B39" i="1"/>
  <c r="H27" i="1"/>
  <c r="C15" i="1"/>
  <c r="D15" i="1"/>
  <c r="H15" i="1"/>
  <c r="F15" i="1"/>
  <c r="B15" i="1"/>
  <c r="K27" i="1"/>
  <c r="C27" i="1"/>
  <c r="B27" i="1"/>
  <c r="F27" i="1"/>
  <c r="J39" i="1"/>
  <c r="J27" i="1"/>
</calcChain>
</file>

<file path=xl/sharedStrings.xml><?xml version="1.0" encoding="utf-8"?>
<sst xmlns="http://schemas.openxmlformats.org/spreadsheetml/2006/main" count="114" uniqueCount="58">
  <si>
    <t>Total</t>
  </si>
  <si>
    <t>w/ 500 sq ft garage</t>
  </si>
  <si>
    <t xml:space="preserve">Value 2000 sq ft house </t>
  </si>
  <si>
    <t>Lake Oswego</t>
  </si>
  <si>
    <t>Sanitary Sewer SDC</t>
  </si>
  <si>
    <t>Park SDC</t>
  </si>
  <si>
    <t>Traffic Impact Fee</t>
  </si>
  <si>
    <t>School Excise Tax</t>
  </si>
  <si>
    <t>METRO Excise Tax</t>
  </si>
  <si>
    <t>Milwaukie</t>
  </si>
  <si>
    <t>Water Meter (1 1/2 -inch)</t>
  </si>
  <si>
    <t>(30,000 sq ft)</t>
  </si>
  <si>
    <t>(8,000 sq ft, 10 unit)</t>
  </si>
  <si>
    <t>Storm SDC Fee</t>
  </si>
  <si>
    <t>Water Meter (1- 1/2 inch)</t>
  </si>
  <si>
    <t>Water Meter</t>
  </si>
  <si>
    <t xml:space="preserve">New Multi-Family </t>
  </si>
  <si>
    <t>New Single-Family</t>
  </si>
  <si>
    <t>New Commercial Office</t>
  </si>
  <si>
    <t>]</t>
  </si>
  <si>
    <t>Happy Valley</t>
  </si>
  <si>
    <t xml:space="preserve">JURISDICTIONAL SYSTEM DEVELOPMENT FEE COMPARISON: JANUARY 2014                         </t>
  </si>
  <si>
    <t>Albany</t>
  </si>
  <si>
    <t xml:space="preserve">Valuation $234,470 </t>
  </si>
  <si>
    <t>Valuation $813,760</t>
  </si>
  <si>
    <t>Valuation $3,546,000</t>
  </si>
  <si>
    <t>Ashland</t>
  </si>
  <si>
    <t>Astoria</t>
  </si>
  <si>
    <t>Bend</t>
  </si>
  <si>
    <t>Corvallis</t>
  </si>
  <si>
    <t>Dallas</t>
  </si>
  <si>
    <t>Eugene</t>
  </si>
  <si>
    <t>Forest Grove</t>
  </si>
  <si>
    <t>Hillsboro</t>
  </si>
  <si>
    <t>Independence</t>
  </si>
  <si>
    <t>Jackson Co.</t>
  </si>
  <si>
    <t>LaGrande/ Union Co.</t>
  </si>
  <si>
    <t>Marion Co.</t>
  </si>
  <si>
    <t>Ontario</t>
  </si>
  <si>
    <t>Portland</t>
  </si>
  <si>
    <t>Salem</t>
  </si>
  <si>
    <t>Seaside</t>
  </si>
  <si>
    <t>Sherwood</t>
  </si>
  <si>
    <t>Tigard</t>
  </si>
  <si>
    <t>Washington Co.</t>
  </si>
  <si>
    <t>Beaverton</t>
  </si>
  <si>
    <t>Wilsonville</t>
  </si>
  <si>
    <t>Woodburn</t>
  </si>
  <si>
    <t>Yamhill</t>
  </si>
  <si>
    <t>Yamhill Co.</t>
  </si>
  <si>
    <t>Medford</t>
  </si>
  <si>
    <t xml:space="preserve">JURISDICTIONAL SYSTEM DEVELOPMENT FEE COMPARISON: JANUARY 2015                         </t>
  </si>
  <si>
    <t>Deschutes Co.</t>
  </si>
  <si>
    <t>Monmoth</t>
  </si>
  <si>
    <t>Tualatin</t>
  </si>
  <si>
    <t>Central Point</t>
  </si>
  <si>
    <t>Marion Co. - Keizer</t>
  </si>
  <si>
    <t>Gresham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</si>
</sst>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/>
    <xf numFmtId="164" fontId="3" fillId="2" borderId="6" xfId="0" applyNumberFormat="1" applyFont="1" applyFill="1" applyBorder="1" applyAlignment="1">
      <alignment horizontal="right"/>
    </xf>
    <xf numFmtId="0" fontId="3" fillId="2" borderId="6" xfId="0" applyFont="1" applyFill="1" applyBorder="1"/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0" fontId="3" fillId="2" borderId="9" xfId="0" applyFont="1" applyFill="1" applyBorder="1"/>
    <xf numFmtId="164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0" fontId="3" fillId="2" borderId="10" xfId="0" applyFont="1" applyFill="1" applyBorder="1"/>
    <xf numFmtId="164" fontId="3" fillId="2" borderId="12" xfId="0" applyNumberFormat="1" applyFont="1" applyFill="1" applyBorder="1" applyAlignment="1">
      <alignment horizontal="right"/>
    </xf>
    <xf numFmtId="0" fontId="3" fillId="2" borderId="13" xfId="0" applyFont="1" applyFill="1" applyBorder="1"/>
    <xf numFmtId="0" fontId="3" fillId="2" borderId="14" xfId="0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0" fontId="2" fillId="2" borderId="17" xfId="0" applyFont="1" applyFill="1" applyBorder="1"/>
    <xf numFmtId="3" fontId="3" fillId="2" borderId="9" xfId="0" applyNumberFormat="1" applyFont="1" applyFill="1" applyBorder="1"/>
    <xf numFmtId="0" fontId="3" fillId="2" borderId="18" xfId="0" applyFont="1" applyFill="1" applyBorder="1"/>
    <xf numFmtId="0" fontId="3" fillId="2" borderId="3" xfId="0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2" fillId="2" borderId="2" xfId="0" applyFont="1" applyFill="1" applyBorder="1"/>
    <xf numFmtId="6" fontId="3" fillId="2" borderId="5" xfId="0" applyNumberFormat="1" applyFont="1" applyFill="1" applyBorder="1"/>
    <xf numFmtId="164" fontId="3" fillId="2" borderId="3" xfId="0" applyNumberFormat="1" applyFont="1" applyFill="1" applyBorder="1"/>
    <xf numFmtId="0" fontId="3" fillId="2" borderId="0" xfId="0" applyFont="1" applyFill="1"/>
    <xf numFmtId="8" fontId="3" fillId="2" borderId="0" xfId="0" applyNumberFormat="1" applyFont="1" applyFill="1" applyAlignment="1">
      <alignment horizontal="right"/>
    </xf>
    <xf numFmtId="8" fontId="3" fillId="2" borderId="0" xfId="0" applyNumberFormat="1" applyFont="1" applyFill="1"/>
    <xf numFmtId="164" fontId="2" fillId="3" borderId="10" xfId="0" applyNumberFormat="1" applyFont="1" applyFill="1" applyBorder="1" applyAlignment="1">
      <alignment horizontal="right"/>
    </xf>
    <xf numFmtId="164" fontId="2" fillId="3" borderId="14" xfId="0" applyNumberFormat="1" applyFont="1" applyFill="1" applyBorder="1"/>
    <xf numFmtId="164" fontId="2" fillId="3" borderId="14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2" fillId="3" borderId="12" xfId="0" applyNumberFormat="1" applyFont="1" applyFill="1" applyBorder="1" applyAlignment="1">
      <alignment horizontal="right"/>
    </xf>
    <xf numFmtId="0" fontId="3" fillId="3" borderId="19" xfId="0" applyFont="1" applyFill="1" applyBorder="1"/>
    <xf numFmtId="164" fontId="2" fillId="3" borderId="16" xfId="0" applyNumberFormat="1" applyFont="1" applyFill="1" applyBorder="1"/>
    <xf numFmtId="0" fontId="2" fillId="3" borderId="13" xfId="0" applyFont="1" applyFill="1" applyBorder="1"/>
    <xf numFmtId="164" fontId="2" fillId="3" borderId="16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/>
    <xf numFmtId="164" fontId="2" fillId="2" borderId="2" xfId="0" applyNumberFormat="1" applyFont="1" applyFill="1" applyBorder="1"/>
    <xf numFmtId="164" fontId="3" fillId="2" borderId="20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0" fillId="4" borderId="0" xfId="0" applyFill="1"/>
    <xf numFmtId="3" fontId="3" fillId="2" borderId="9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/>
    </xf>
    <xf numFmtId="0" fontId="4" fillId="4" borderId="2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abSelected="1" view="pageBreakPreview" zoomScale="60" zoomScaleNormal="100" workbookViewId="0">
      <selection activeCell="N2" sqref="N2"/>
    </sheetView>
  </sheetViews>
  <sheetFormatPr defaultRowHeight="12.75" x14ac:dyDescent="0.2"/>
  <cols>
    <col min="1" max="1" width="23.42578125" style="1" customWidth="1"/>
    <col min="2" max="21" width="16.7109375" style="1" customWidth="1"/>
    <col min="22" max="16384" width="9.140625" style="1"/>
  </cols>
  <sheetData>
    <row r="1" spans="1:21" ht="42" customHeight="1" x14ac:dyDescent="0.2">
      <c r="A1" s="67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1"/>
      <c r="T1" s="61"/>
      <c r="U1" s="61"/>
    </row>
    <row r="2" spans="1:21" ht="49.5" customHeight="1" x14ac:dyDescent="0.2">
      <c r="A2" s="3"/>
      <c r="B2" s="66" t="s">
        <v>22</v>
      </c>
      <c r="C2" s="65" t="s">
        <v>26</v>
      </c>
      <c r="D2" s="4" t="s">
        <v>27</v>
      </c>
      <c r="E2" s="63" t="s">
        <v>45</v>
      </c>
      <c r="F2" s="65" t="s">
        <v>28</v>
      </c>
      <c r="G2" s="63" t="s">
        <v>55</v>
      </c>
      <c r="H2" s="63" t="s">
        <v>29</v>
      </c>
      <c r="I2" s="65" t="s">
        <v>30</v>
      </c>
      <c r="J2" s="65" t="s">
        <v>52</v>
      </c>
      <c r="K2" s="65" t="s">
        <v>31</v>
      </c>
      <c r="L2" s="63" t="s">
        <v>32</v>
      </c>
      <c r="M2" s="63" t="s">
        <v>57</v>
      </c>
      <c r="N2" s="63" t="s">
        <v>20</v>
      </c>
      <c r="O2" s="64" t="s">
        <v>33</v>
      </c>
      <c r="P2" s="64" t="s">
        <v>34</v>
      </c>
      <c r="Q2" s="63" t="s">
        <v>35</v>
      </c>
      <c r="R2" s="53" t="s">
        <v>36</v>
      </c>
      <c r="S2" s="52" t="s">
        <v>3</v>
      </c>
      <c r="T2" s="66" t="s">
        <v>37</v>
      </c>
      <c r="U2" s="66" t="s">
        <v>56</v>
      </c>
    </row>
    <row r="3" spans="1:21" ht="20.100000000000001" customHeight="1" thickBot="1" x14ac:dyDescent="0.25">
      <c r="A3" s="5" t="s">
        <v>17</v>
      </c>
      <c r="B3" s="54"/>
      <c r="C3" s="6"/>
      <c r="D3" s="6"/>
      <c r="E3" s="7"/>
      <c r="F3" s="6"/>
      <c r="G3" s="7"/>
      <c r="H3" s="7"/>
      <c r="I3" s="6"/>
      <c r="J3" s="6"/>
      <c r="K3" s="6"/>
      <c r="L3" s="7"/>
      <c r="M3" s="7"/>
      <c r="N3" s="7"/>
      <c r="O3" s="8"/>
      <c r="P3" s="8"/>
      <c r="Q3" s="7"/>
      <c r="R3" s="7"/>
      <c r="S3" s="7"/>
      <c r="T3" s="9"/>
      <c r="U3" s="9"/>
    </row>
    <row r="4" spans="1:21" ht="12.75" customHeight="1" x14ac:dyDescent="0.2">
      <c r="A4" s="11" t="s">
        <v>2</v>
      </c>
      <c r="B4" s="55"/>
      <c r="C4" s="12"/>
      <c r="D4" s="12"/>
      <c r="E4" s="13"/>
      <c r="F4" s="13"/>
      <c r="G4" s="13"/>
      <c r="H4" s="13"/>
      <c r="I4" s="14"/>
      <c r="J4" s="14"/>
      <c r="K4" s="14"/>
      <c r="L4" s="14"/>
      <c r="M4" s="13"/>
      <c r="N4" s="14"/>
      <c r="O4" s="15"/>
      <c r="P4" s="15"/>
      <c r="Q4" s="14"/>
      <c r="R4" s="14"/>
      <c r="S4" s="14"/>
      <c r="T4" s="14"/>
      <c r="U4" s="14"/>
    </row>
    <row r="5" spans="1:21" ht="12.75" customHeight="1" x14ac:dyDescent="0.2">
      <c r="A5" s="17" t="s">
        <v>1</v>
      </c>
      <c r="B5" s="56"/>
      <c r="C5" s="18"/>
      <c r="D5" s="18"/>
      <c r="E5" s="18"/>
      <c r="F5" s="18"/>
      <c r="G5" s="18"/>
      <c r="H5" s="18"/>
      <c r="I5" s="19"/>
      <c r="J5" s="19"/>
      <c r="K5" s="19"/>
      <c r="L5" s="19"/>
      <c r="M5" s="18"/>
      <c r="N5" s="19"/>
      <c r="O5" s="20"/>
      <c r="P5" s="20"/>
      <c r="Q5" s="19"/>
      <c r="R5" s="19"/>
      <c r="S5" s="19"/>
      <c r="T5" s="19"/>
      <c r="U5" s="19"/>
    </row>
    <row r="6" spans="1:21" ht="14.25" x14ac:dyDescent="0.2">
      <c r="A6" s="62" t="s">
        <v>23</v>
      </c>
      <c r="B6" s="56"/>
      <c r="C6" s="18"/>
      <c r="D6" s="18"/>
      <c r="E6" s="22"/>
      <c r="F6" s="22"/>
      <c r="G6" s="22"/>
      <c r="H6" s="22"/>
      <c r="I6" s="19"/>
      <c r="J6" s="19"/>
      <c r="K6" s="19"/>
      <c r="L6" s="19"/>
      <c r="M6" s="22"/>
      <c r="N6" s="19"/>
      <c r="O6" s="20"/>
      <c r="P6" s="20"/>
      <c r="Q6" s="19"/>
      <c r="R6" s="19"/>
      <c r="S6" s="19"/>
      <c r="T6" s="19"/>
      <c r="U6" s="19"/>
    </row>
    <row r="7" spans="1:21" ht="14.25" x14ac:dyDescent="0.2">
      <c r="A7" s="17" t="s">
        <v>13</v>
      </c>
      <c r="B7" s="18">
        <v>0</v>
      </c>
      <c r="C7" s="18">
        <v>337.8</v>
      </c>
      <c r="D7" s="18">
        <v>500</v>
      </c>
      <c r="E7" s="19">
        <v>1057</v>
      </c>
      <c r="F7" s="18">
        <v>0</v>
      </c>
      <c r="G7" s="19">
        <v>514</v>
      </c>
      <c r="H7" s="19">
        <v>217</v>
      </c>
      <c r="I7" s="18">
        <v>957</v>
      </c>
      <c r="J7" s="18">
        <v>0</v>
      </c>
      <c r="K7" s="18">
        <v>609</v>
      </c>
      <c r="L7" s="19">
        <v>275</v>
      </c>
      <c r="M7" s="19">
        <v>824</v>
      </c>
      <c r="N7" s="19">
        <v>216</v>
      </c>
      <c r="O7" s="20">
        <v>500</v>
      </c>
      <c r="P7" s="20">
        <v>835</v>
      </c>
      <c r="Q7" s="19">
        <v>0</v>
      </c>
      <c r="R7" s="19">
        <v>0</v>
      </c>
      <c r="S7" s="19">
        <v>139</v>
      </c>
      <c r="T7" s="19">
        <v>0</v>
      </c>
      <c r="U7" s="19">
        <v>0</v>
      </c>
    </row>
    <row r="8" spans="1:21" ht="14.25" x14ac:dyDescent="0.2">
      <c r="A8" s="17" t="s">
        <v>4</v>
      </c>
      <c r="B8" s="18">
        <v>2884</v>
      </c>
      <c r="C8" s="18">
        <v>1613.4</v>
      </c>
      <c r="D8" s="18">
        <v>738.4</v>
      </c>
      <c r="E8" s="19">
        <v>4900</v>
      </c>
      <c r="F8" s="18">
        <v>2986</v>
      </c>
      <c r="G8" s="19">
        <v>0</v>
      </c>
      <c r="H8" s="19">
        <v>5843.75</v>
      </c>
      <c r="I8" s="18">
        <v>4136</v>
      </c>
      <c r="J8" s="18">
        <v>0</v>
      </c>
      <c r="K8" s="18">
        <v>2243.5700000000002</v>
      </c>
      <c r="L8" s="19">
        <v>4600</v>
      </c>
      <c r="M8" s="19">
        <v>5056</v>
      </c>
      <c r="N8" s="19">
        <v>6860</v>
      </c>
      <c r="O8" s="20">
        <v>4900</v>
      </c>
      <c r="P8" s="20">
        <v>3623</v>
      </c>
      <c r="Q8" s="19">
        <v>0</v>
      </c>
      <c r="R8" s="19">
        <v>0</v>
      </c>
      <c r="S8" s="19">
        <v>2544</v>
      </c>
      <c r="T8" s="19">
        <v>0</v>
      </c>
      <c r="U8" s="19">
        <v>266</v>
      </c>
    </row>
    <row r="9" spans="1:21" ht="14.25" x14ac:dyDescent="0.2">
      <c r="A9" s="17" t="s">
        <v>5</v>
      </c>
      <c r="B9" s="18">
        <v>1999.99</v>
      </c>
      <c r="C9" s="18">
        <v>1041.2</v>
      </c>
      <c r="D9" s="18">
        <v>0</v>
      </c>
      <c r="E9" s="19">
        <v>6450</v>
      </c>
      <c r="F9" s="19">
        <v>6013</v>
      </c>
      <c r="G9" s="19">
        <v>2445</v>
      </c>
      <c r="H9" s="19">
        <v>5449.05</v>
      </c>
      <c r="I9" s="18">
        <v>2343</v>
      </c>
      <c r="J9" s="18">
        <v>0</v>
      </c>
      <c r="K9" s="18">
        <v>3918</v>
      </c>
      <c r="L9" s="19">
        <v>3000</v>
      </c>
      <c r="M9" s="19">
        <v>3837</v>
      </c>
      <c r="N9" s="19">
        <v>6075</v>
      </c>
      <c r="O9" s="20">
        <v>4451</v>
      </c>
      <c r="P9" s="20">
        <v>1765</v>
      </c>
      <c r="Q9" s="19">
        <v>473</v>
      </c>
      <c r="R9" s="19">
        <v>0</v>
      </c>
      <c r="S9" s="19">
        <v>12034</v>
      </c>
      <c r="T9" s="19">
        <v>236</v>
      </c>
      <c r="U9" s="19">
        <v>1725</v>
      </c>
    </row>
    <row r="10" spans="1:21" ht="14.25" x14ac:dyDescent="0.2">
      <c r="A10" s="17" t="s">
        <v>6</v>
      </c>
      <c r="B10" s="18">
        <v>3148</v>
      </c>
      <c r="C10" s="18">
        <v>2043.7</v>
      </c>
      <c r="D10" s="18">
        <v>0</v>
      </c>
      <c r="E10" s="19">
        <v>8036</v>
      </c>
      <c r="F10" s="18">
        <v>4812</v>
      </c>
      <c r="G10" s="19">
        <v>2326</v>
      </c>
      <c r="H10" s="19">
        <v>2637.04</v>
      </c>
      <c r="I10" s="18">
        <v>1199</v>
      </c>
      <c r="J10" s="18">
        <v>3044</v>
      </c>
      <c r="K10" s="18">
        <v>1939.61</v>
      </c>
      <c r="L10" s="19">
        <v>8036</v>
      </c>
      <c r="M10" s="19">
        <v>2795</v>
      </c>
      <c r="N10" s="19">
        <v>7682</v>
      </c>
      <c r="O10" s="20">
        <v>8036</v>
      </c>
      <c r="P10" s="20">
        <v>3276</v>
      </c>
      <c r="Q10" s="19">
        <v>3344</v>
      </c>
      <c r="R10" s="19">
        <v>0</v>
      </c>
      <c r="S10" s="19">
        <v>4195</v>
      </c>
      <c r="T10" s="19">
        <v>1821</v>
      </c>
      <c r="U10" s="19">
        <v>1272</v>
      </c>
    </row>
    <row r="11" spans="1:21" ht="14.25" x14ac:dyDescent="0.2">
      <c r="A11" s="17" t="s">
        <v>15</v>
      </c>
      <c r="B11" s="18">
        <v>2653</v>
      </c>
      <c r="C11" s="18">
        <v>5210.8</v>
      </c>
      <c r="D11" s="18">
        <v>1580.75</v>
      </c>
      <c r="E11" s="19">
        <v>5293</v>
      </c>
      <c r="F11" s="18">
        <v>4753</v>
      </c>
      <c r="G11" s="19">
        <v>3404.94</v>
      </c>
      <c r="H11" s="19">
        <v>2640</v>
      </c>
      <c r="I11" s="18">
        <v>4211</v>
      </c>
      <c r="J11" s="18">
        <v>0</v>
      </c>
      <c r="K11" s="18">
        <v>0</v>
      </c>
      <c r="L11" s="19">
        <v>4707</v>
      </c>
      <c r="M11" s="19">
        <v>4153</v>
      </c>
      <c r="N11" s="19">
        <v>8833</v>
      </c>
      <c r="O11" s="20">
        <v>6182</v>
      </c>
      <c r="P11" s="20">
        <v>2479</v>
      </c>
      <c r="Q11" s="19">
        <v>0</v>
      </c>
      <c r="R11" s="19">
        <v>0</v>
      </c>
      <c r="S11" s="19">
        <v>6986</v>
      </c>
      <c r="T11" s="19">
        <v>0</v>
      </c>
      <c r="U11" s="19">
        <v>970</v>
      </c>
    </row>
    <row r="12" spans="1:21" ht="14.25" x14ac:dyDescent="0.2">
      <c r="A12" s="17" t="s">
        <v>7</v>
      </c>
      <c r="B12" s="18">
        <v>2000</v>
      </c>
      <c r="C12" s="18">
        <v>2140</v>
      </c>
      <c r="D12" s="18">
        <v>2140</v>
      </c>
      <c r="E12" s="18">
        <v>2340</v>
      </c>
      <c r="F12" s="18">
        <v>0</v>
      </c>
      <c r="G12" s="18">
        <v>2340</v>
      </c>
      <c r="H12" s="18">
        <v>2000</v>
      </c>
      <c r="I12" s="18">
        <v>0</v>
      </c>
      <c r="J12" s="18">
        <v>0</v>
      </c>
      <c r="K12" s="18">
        <v>2100</v>
      </c>
      <c r="L12" s="18">
        <v>2000</v>
      </c>
      <c r="M12" s="18">
        <v>2000</v>
      </c>
      <c r="N12" s="18">
        <v>2280</v>
      </c>
      <c r="O12" s="18">
        <v>2000</v>
      </c>
      <c r="P12" s="18">
        <v>0</v>
      </c>
      <c r="Q12" s="18">
        <v>2340</v>
      </c>
      <c r="R12" s="18">
        <v>0</v>
      </c>
      <c r="S12" s="18">
        <v>2850</v>
      </c>
      <c r="T12" s="19">
        <v>2000</v>
      </c>
      <c r="U12" s="19">
        <v>0</v>
      </c>
    </row>
    <row r="13" spans="1:21" ht="14.25" x14ac:dyDescent="0.2">
      <c r="A13" s="17" t="s">
        <v>8</v>
      </c>
      <c r="B13" s="18">
        <v>0</v>
      </c>
      <c r="C13" s="18">
        <v>0</v>
      </c>
      <c r="D13" s="18">
        <v>0</v>
      </c>
      <c r="E13" s="18">
        <v>281.36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>234470*0.0012</f>
        <v>281.36399999999998</v>
      </c>
      <c r="M13" s="18">
        <v>281.36</v>
      </c>
      <c r="N13" s="18">
        <f>234470*0.0012</f>
        <v>281.36399999999998</v>
      </c>
      <c r="O13" s="18">
        <f t="shared" ref="C13:S53" si="0">234470*0.0012</f>
        <v>281.36399999999998</v>
      </c>
      <c r="P13" s="18">
        <v>0</v>
      </c>
      <c r="Q13" s="18">
        <v>0</v>
      </c>
      <c r="R13" s="18">
        <v>0</v>
      </c>
      <c r="S13" s="18">
        <f t="shared" si="0"/>
        <v>281.36399999999998</v>
      </c>
      <c r="T13" s="18">
        <v>0</v>
      </c>
      <c r="U13" s="18">
        <v>0</v>
      </c>
    </row>
    <row r="14" spans="1:21" ht="14.25" x14ac:dyDescent="0.2">
      <c r="A14" s="17"/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19"/>
      <c r="R14" s="19"/>
      <c r="S14" s="19"/>
      <c r="T14" s="19"/>
      <c r="U14" s="19"/>
    </row>
    <row r="15" spans="1:21" s="2" customFormat="1" ht="15" x14ac:dyDescent="0.25">
      <c r="A15" s="44" t="s">
        <v>0</v>
      </c>
      <c r="B15" s="41">
        <f t="shared" ref="B15:S15" si="1">SUM(B7:B13)</f>
        <v>12684.99</v>
      </c>
      <c r="C15" s="41">
        <f t="shared" si="1"/>
        <v>12386.900000000001</v>
      </c>
      <c r="D15" s="41">
        <f t="shared" si="1"/>
        <v>4959.1499999999996</v>
      </c>
      <c r="E15" s="41">
        <f t="shared" si="1"/>
        <v>28357.360000000001</v>
      </c>
      <c r="F15" s="41">
        <f t="shared" si="1"/>
        <v>18564</v>
      </c>
      <c r="G15" s="41">
        <f t="shared" ref="G15" si="2">SUM(G7:G13)</f>
        <v>11029.94</v>
      </c>
      <c r="H15" s="41">
        <f t="shared" si="1"/>
        <v>18786.84</v>
      </c>
      <c r="I15" s="41">
        <f t="shared" ref="I15" si="3">SUM(I7:I13)</f>
        <v>12846</v>
      </c>
      <c r="J15" s="41">
        <f t="shared" si="1"/>
        <v>3044</v>
      </c>
      <c r="K15" s="41">
        <f t="shared" si="1"/>
        <v>10810.18</v>
      </c>
      <c r="L15" s="41">
        <f t="shared" si="1"/>
        <v>22899.364000000001</v>
      </c>
      <c r="M15" s="41">
        <f t="shared" ref="M15" si="4">SUM(M7:M13)</f>
        <v>18946.36</v>
      </c>
      <c r="N15" s="41">
        <f t="shared" si="1"/>
        <v>32227.364000000001</v>
      </c>
      <c r="O15" s="41">
        <f t="shared" si="1"/>
        <v>26350.364000000001</v>
      </c>
      <c r="P15" s="41">
        <f t="shared" si="1"/>
        <v>11978</v>
      </c>
      <c r="Q15" s="41">
        <f t="shared" si="1"/>
        <v>6157</v>
      </c>
      <c r="R15" s="41">
        <f t="shared" si="1"/>
        <v>0</v>
      </c>
      <c r="S15" s="41">
        <f t="shared" si="1"/>
        <v>29029.364000000001</v>
      </c>
      <c r="T15" s="41">
        <f>SUM(T7:T13)</f>
        <v>4057</v>
      </c>
      <c r="U15" s="41">
        <f>SUM(U7:U13)</f>
        <v>4233</v>
      </c>
    </row>
    <row r="16" spans="1:21" ht="15" thickBot="1" x14ac:dyDescent="0.25">
      <c r="A16" s="24"/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5"/>
      <c r="N16" s="26"/>
      <c r="O16" s="27"/>
      <c r="P16" s="27"/>
      <c r="Q16" s="26"/>
      <c r="R16" s="26"/>
      <c r="S16" s="26"/>
      <c r="T16" s="26"/>
      <c r="U16" s="26"/>
    </row>
    <row r="17" spans="1:21" ht="15" x14ac:dyDescent="0.25">
      <c r="A17" s="29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4"/>
      <c r="R17" s="14"/>
      <c r="S17" s="14"/>
      <c r="T17" s="14"/>
      <c r="U17" s="14"/>
    </row>
    <row r="18" spans="1:21" ht="14.25" x14ac:dyDescent="0.2">
      <c r="A18" s="30" t="s">
        <v>24</v>
      </c>
      <c r="B18" s="5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19"/>
      <c r="R18" s="19"/>
      <c r="S18" s="19"/>
      <c r="T18" s="19"/>
      <c r="U18" s="19"/>
    </row>
    <row r="19" spans="1:21" ht="14.25" x14ac:dyDescent="0.2">
      <c r="A19" s="31" t="s">
        <v>13</v>
      </c>
      <c r="B19" s="19">
        <v>0</v>
      </c>
      <c r="C19" s="19">
        <v>1351.2</v>
      </c>
      <c r="D19" s="19">
        <v>2000</v>
      </c>
      <c r="E19" s="19">
        <v>3203.03</v>
      </c>
      <c r="F19" s="19">
        <v>0</v>
      </c>
      <c r="G19" s="19">
        <v>1372.38</v>
      </c>
      <c r="H19" s="19">
        <v>696</v>
      </c>
      <c r="I19" s="19">
        <v>5030</v>
      </c>
      <c r="J19" s="19">
        <v>0</v>
      </c>
      <c r="K19" s="19">
        <v>2520</v>
      </c>
      <c r="L19" s="19">
        <v>1515</v>
      </c>
      <c r="M19" s="19">
        <v>2637</v>
      </c>
      <c r="N19" s="19">
        <v>576</v>
      </c>
      <c r="O19" s="20">
        <v>1515</v>
      </c>
      <c r="P19" s="20">
        <v>5260</v>
      </c>
      <c r="Q19" s="19">
        <v>0</v>
      </c>
      <c r="R19" s="19">
        <v>0</v>
      </c>
      <c r="S19" s="19">
        <v>367</v>
      </c>
      <c r="T19" s="19">
        <v>0</v>
      </c>
      <c r="U19" s="19">
        <v>0</v>
      </c>
    </row>
    <row r="20" spans="1:21" ht="14.25" x14ac:dyDescent="0.2">
      <c r="A20" s="17" t="s">
        <v>4</v>
      </c>
      <c r="B20" s="19">
        <v>28840</v>
      </c>
      <c r="C20" s="19">
        <v>6461.67</v>
      </c>
      <c r="D20" s="19">
        <v>2098.4699999999998</v>
      </c>
      <c r="E20" s="19">
        <v>49000</v>
      </c>
      <c r="F20" s="19">
        <v>23888</v>
      </c>
      <c r="G20" s="19">
        <v>0</v>
      </c>
      <c r="H20" s="19">
        <v>30387.5</v>
      </c>
      <c r="I20" s="19">
        <v>39970</v>
      </c>
      <c r="J20" s="19">
        <v>0</v>
      </c>
      <c r="K20" s="19">
        <v>18897</v>
      </c>
      <c r="L20" s="19">
        <v>49000</v>
      </c>
      <c r="M20" s="19">
        <v>44990</v>
      </c>
      <c r="N20" s="19">
        <v>52800</v>
      </c>
      <c r="O20" s="20">
        <v>49000</v>
      </c>
      <c r="P20" s="20">
        <v>29850</v>
      </c>
      <c r="Q20" s="19">
        <v>0</v>
      </c>
      <c r="R20" s="19">
        <v>0</v>
      </c>
      <c r="S20" s="19">
        <v>8481</v>
      </c>
      <c r="T20" s="19">
        <v>0</v>
      </c>
      <c r="U20" s="19">
        <v>734</v>
      </c>
    </row>
    <row r="21" spans="1:21" ht="14.25" x14ac:dyDescent="0.2">
      <c r="A21" s="17" t="s">
        <v>5</v>
      </c>
      <c r="B21" s="19">
        <v>10346.6</v>
      </c>
      <c r="C21" s="19">
        <v>8148.6</v>
      </c>
      <c r="D21" s="19">
        <v>0</v>
      </c>
      <c r="E21" s="19">
        <v>48240</v>
      </c>
      <c r="F21" s="19">
        <v>56510</v>
      </c>
      <c r="G21" s="19">
        <v>18340</v>
      </c>
      <c r="H21" s="19">
        <v>40391.9</v>
      </c>
      <c r="I21" s="19">
        <v>18270</v>
      </c>
      <c r="J21" s="19">
        <v>0</v>
      </c>
      <c r="K21" s="19">
        <v>24790</v>
      </c>
      <c r="L21" s="19">
        <v>30000</v>
      </c>
      <c r="M21" s="19">
        <v>38370</v>
      </c>
      <c r="N21" s="19">
        <v>52900</v>
      </c>
      <c r="O21" s="20">
        <v>44510</v>
      </c>
      <c r="P21" s="20">
        <v>16450</v>
      </c>
      <c r="Q21" s="19">
        <v>3080</v>
      </c>
      <c r="R21" s="19">
        <v>0</v>
      </c>
      <c r="S21" s="19">
        <v>66930</v>
      </c>
      <c r="T21" s="19">
        <v>1630</v>
      </c>
      <c r="U21" s="19">
        <v>16850</v>
      </c>
    </row>
    <row r="22" spans="1:21" ht="14.25" x14ac:dyDescent="0.2">
      <c r="A22" s="17" t="s">
        <v>6</v>
      </c>
      <c r="B22" s="19">
        <v>19320</v>
      </c>
      <c r="C22" s="19">
        <v>13430.43</v>
      </c>
      <c r="D22" s="19">
        <v>0</v>
      </c>
      <c r="E22" s="19">
        <v>52570</v>
      </c>
      <c r="F22" s="19">
        <v>29580</v>
      </c>
      <c r="G22" s="19">
        <v>14420</v>
      </c>
      <c r="H22" s="19">
        <v>18420.509999999998</v>
      </c>
      <c r="I22" s="19">
        <v>7250</v>
      </c>
      <c r="J22" s="19">
        <v>30440</v>
      </c>
      <c r="K22" s="19">
        <v>11249.74</v>
      </c>
      <c r="L22" s="19">
        <v>52570</v>
      </c>
      <c r="M22" s="19">
        <v>17329</v>
      </c>
      <c r="N22" s="19">
        <v>53940</v>
      </c>
      <c r="O22" s="20">
        <v>48060</v>
      </c>
      <c r="P22" s="20">
        <v>22280</v>
      </c>
      <c r="Q22" s="19">
        <v>23010</v>
      </c>
      <c r="R22" s="19">
        <v>0</v>
      </c>
      <c r="S22" s="19">
        <v>31130</v>
      </c>
      <c r="T22" s="19">
        <v>11960</v>
      </c>
      <c r="U22" s="19">
        <v>11380</v>
      </c>
    </row>
    <row r="23" spans="1:21" ht="14.25" x14ac:dyDescent="0.2">
      <c r="A23" s="17" t="s">
        <v>10</v>
      </c>
      <c r="B23" s="19">
        <v>9690</v>
      </c>
      <c r="C23" s="19">
        <v>20858.84</v>
      </c>
      <c r="D23" s="19">
        <v>1800</v>
      </c>
      <c r="E23" s="19">
        <v>30487</v>
      </c>
      <c r="F23" s="19">
        <v>15684.9</v>
      </c>
      <c r="G23" s="19">
        <v>12556.28</v>
      </c>
      <c r="H23" s="19">
        <v>13292.5</v>
      </c>
      <c r="I23" s="19">
        <v>40010</v>
      </c>
      <c r="J23" s="19">
        <v>0</v>
      </c>
      <c r="K23" s="19">
        <v>0</v>
      </c>
      <c r="L23" s="19">
        <v>24534.6</v>
      </c>
      <c r="M23" s="19">
        <v>36948</v>
      </c>
      <c r="N23" s="19">
        <v>40380</v>
      </c>
      <c r="O23" s="20">
        <v>36350</v>
      </c>
      <c r="P23" s="20">
        <v>19280</v>
      </c>
      <c r="Q23" s="19">
        <v>0</v>
      </c>
      <c r="R23" s="19">
        <v>0</v>
      </c>
      <c r="S23" s="19">
        <v>23287</v>
      </c>
      <c r="T23" s="19">
        <v>0</v>
      </c>
      <c r="U23" s="19">
        <v>4845</v>
      </c>
    </row>
    <row r="24" spans="1:21" ht="14.25" x14ac:dyDescent="0.2">
      <c r="A24" s="17" t="s">
        <v>7</v>
      </c>
      <c r="B24" s="19">
        <v>4000</v>
      </c>
      <c r="C24" s="19">
        <v>8560</v>
      </c>
      <c r="D24" s="19">
        <v>4240</v>
      </c>
      <c r="E24" s="19">
        <v>9360</v>
      </c>
      <c r="F24" s="19">
        <v>0</v>
      </c>
      <c r="G24" s="19">
        <v>9360</v>
      </c>
      <c r="H24" s="19">
        <v>8000</v>
      </c>
      <c r="I24" s="19">
        <v>0</v>
      </c>
      <c r="J24" s="19">
        <v>0</v>
      </c>
      <c r="K24" s="19">
        <v>4240</v>
      </c>
      <c r="L24" s="19">
        <v>8000</v>
      </c>
      <c r="M24" s="19">
        <v>4000</v>
      </c>
      <c r="N24" s="19">
        <v>9120</v>
      </c>
      <c r="O24" s="19">
        <v>4000</v>
      </c>
      <c r="P24" s="19">
        <v>9360</v>
      </c>
      <c r="Q24" s="19">
        <v>9360</v>
      </c>
      <c r="R24" s="19">
        <v>0</v>
      </c>
      <c r="S24" s="19">
        <v>4650</v>
      </c>
      <c r="T24" s="19">
        <v>8000</v>
      </c>
      <c r="U24" s="19">
        <v>0</v>
      </c>
    </row>
    <row r="25" spans="1:21" ht="14.25" x14ac:dyDescent="0.2">
      <c r="A25" s="17" t="s">
        <v>8</v>
      </c>
      <c r="B25" s="19">
        <v>0</v>
      </c>
      <c r="C25" s="19">
        <v>0</v>
      </c>
      <c r="D25" s="19">
        <v>0</v>
      </c>
      <c r="E25" s="19">
        <v>976.51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813760*0.0012</f>
        <v>976.51199999999994</v>
      </c>
      <c r="M25" s="19">
        <v>976.51</v>
      </c>
      <c r="N25" s="19">
        <f>813760*0.0012</f>
        <v>976.51199999999994</v>
      </c>
      <c r="O25" s="19">
        <f t="shared" ref="C25:S65" si="5">813760*0.0012</f>
        <v>976.51199999999994</v>
      </c>
      <c r="P25" s="19">
        <v>0</v>
      </c>
      <c r="Q25" s="19">
        <v>0</v>
      </c>
      <c r="R25" s="19">
        <v>0</v>
      </c>
      <c r="S25" s="19">
        <f t="shared" si="5"/>
        <v>976.51199999999994</v>
      </c>
      <c r="T25" s="19">
        <v>0</v>
      </c>
      <c r="U25" s="19">
        <v>0</v>
      </c>
    </row>
    <row r="26" spans="1:21" ht="14.25" x14ac:dyDescent="0.2">
      <c r="A26" s="17" t="s">
        <v>12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19"/>
      <c r="R26" s="19"/>
      <c r="S26" s="19"/>
      <c r="T26" s="19"/>
      <c r="U26" s="19"/>
    </row>
    <row r="27" spans="1:21" s="2" customFormat="1" ht="15.75" thickBot="1" x14ac:dyDescent="0.3">
      <c r="A27" s="46" t="s">
        <v>0</v>
      </c>
      <c r="B27" s="42">
        <f t="shared" ref="B27:R27" si="6">SUM(B19:B26)</f>
        <v>72196.600000000006</v>
      </c>
      <c r="C27" s="42">
        <f t="shared" si="6"/>
        <v>58810.740000000005</v>
      </c>
      <c r="D27" s="42">
        <f t="shared" si="6"/>
        <v>10138.469999999999</v>
      </c>
      <c r="E27" s="42">
        <f t="shared" si="6"/>
        <v>193836.54</v>
      </c>
      <c r="F27" s="42">
        <f t="shared" si="6"/>
        <v>125662.9</v>
      </c>
      <c r="G27" s="42">
        <f t="shared" ref="G27" si="7">SUM(G19:G26)</f>
        <v>56048.66</v>
      </c>
      <c r="H27" s="42">
        <f t="shared" si="6"/>
        <v>111188.40999999999</v>
      </c>
      <c r="I27" s="42">
        <f t="shared" ref="I27" si="8">SUM(I19:I26)</f>
        <v>110530</v>
      </c>
      <c r="J27" s="42">
        <f t="shared" si="6"/>
        <v>30440</v>
      </c>
      <c r="K27" s="42">
        <f t="shared" si="6"/>
        <v>61696.74</v>
      </c>
      <c r="L27" s="42">
        <f t="shared" si="6"/>
        <v>166596.11199999999</v>
      </c>
      <c r="M27" s="42">
        <f t="shared" ref="M27" si="9">SUM(M19:M26)</f>
        <v>145250.51</v>
      </c>
      <c r="N27" s="42">
        <f t="shared" si="6"/>
        <v>210692.51199999999</v>
      </c>
      <c r="O27" s="42">
        <f t="shared" si="6"/>
        <v>184411.51199999999</v>
      </c>
      <c r="P27" s="42">
        <f t="shared" si="6"/>
        <v>102480</v>
      </c>
      <c r="Q27" s="42">
        <f t="shared" si="6"/>
        <v>35450</v>
      </c>
      <c r="R27" s="42">
        <f t="shared" si="6"/>
        <v>0</v>
      </c>
      <c r="S27" s="42">
        <f t="shared" ref="S27:U27" si="10">SUM(S19:S26)</f>
        <v>135821.51199999999</v>
      </c>
      <c r="T27" s="42">
        <f t="shared" ref="T27" si="11">SUM(T19:T26)</f>
        <v>21590</v>
      </c>
      <c r="U27" s="42">
        <f t="shared" si="10"/>
        <v>33809</v>
      </c>
    </row>
    <row r="28" spans="1:21" s="2" customFormat="1" ht="15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3"/>
      <c r="R28" s="33"/>
      <c r="S28" s="33"/>
      <c r="T28" s="33"/>
      <c r="U28" s="33"/>
    </row>
    <row r="29" spans="1:21" s="2" customFormat="1" ht="15.75" thickBot="1" x14ac:dyDescent="0.3">
      <c r="A29" s="35" t="s">
        <v>18</v>
      </c>
      <c r="B29" s="5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3"/>
      <c r="R29" s="33"/>
      <c r="S29" s="33"/>
      <c r="T29" s="33"/>
      <c r="U29" s="33"/>
    </row>
    <row r="30" spans="1:21" ht="14.25" x14ac:dyDescent="0.2">
      <c r="A30" s="36" t="s">
        <v>25</v>
      </c>
      <c r="B30" s="5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15"/>
      <c r="Q30" s="14"/>
      <c r="R30" s="14"/>
      <c r="S30" s="14"/>
      <c r="T30" s="14"/>
      <c r="U30" s="14"/>
    </row>
    <row r="31" spans="1:21" ht="14.25" x14ac:dyDescent="0.2">
      <c r="A31" s="31" t="s">
        <v>13</v>
      </c>
      <c r="B31" s="19">
        <v>0</v>
      </c>
      <c r="C31" s="19">
        <v>5067</v>
      </c>
      <c r="D31" s="19">
        <v>4000</v>
      </c>
      <c r="E31" s="19">
        <v>12011.36</v>
      </c>
      <c r="F31" s="19">
        <v>0</v>
      </c>
      <c r="G31" s="19">
        <v>5140</v>
      </c>
      <c r="H31" s="19">
        <v>2610</v>
      </c>
      <c r="I31" s="19">
        <v>4242.42</v>
      </c>
      <c r="J31" s="19">
        <v>0</v>
      </c>
      <c r="K31" s="19">
        <v>31500</v>
      </c>
      <c r="L31" s="19">
        <v>5681.18</v>
      </c>
      <c r="M31" s="19">
        <v>9888</v>
      </c>
      <c r="N31" s="19">
        <v>2125</v>
      </c>
      <c r="O31" s="20">
        <v>5680</v>
      </c>
      <c r="P31" s="20">
        <v>12600</v>
      </c>
      <c r="Q31" s="19">
        <v>0</v>
      </c>
      <c r="R31" s="19">
        <v>0</v>
      </c>
      <c r="S31" s="19">
        <v>1376</v>
      </c>
      <c r="T31" s="19">
        <v>0</v>
      </c>
      <c r="U31" s="19">
        <v>0</v>
      </c>
    </row>
    <row r="32" spans="1:21" ht="14.25" x14ac:dyDescent="0.2">
      <c r="A32" s="17" t="s">
        <v>4</v>
      </c>
      <c r="B32" s="19">
        <v>5770</v>
      </c>
      <c r="C32" s="19">
        <v>2483</v>
      </c>
      <c r="D32" s="19">
        <v>2098.4699999999998</v>
      </c>
      <c r="E32" s="19">
        <v>14210</v>
      </c>
      <c r="F32" s="19">
        <v>44790</v>
      </c>
      <c r="G32" s="19">
        <v>0</v>
      </c>
      <c r="H32" s="19">
        <v>9817.5</v>
      </c>
      <c r="I32" s="19">
        <v>7896</v>
      </c>
      <c r="J32" s="19">
        <v>0</v>
      </c>
      <c r="K32" s="19">
        <v>27892.87</v>
      </c>
      <c r="L32" s="19">
        <v>14087.5</v>
      </c>
      <c r="M32" s="19">
        <v>44990</v>
      </c>
      <c r="N32" s="19">
        <v>104211</v>
      </c>
      <c r="O32" s="20">
        <v>14087.5</v>
      </c>
      <c r="P32" s="20">
        <v>358170</v>
      </c>
      <c r="Q32" s="19">
        <v>0</v>
      </c>
      <c r="R32" s="19">
        <v>0</v>
      </c>
      <c r="S32" s="19">
        <v>8481</v>
      </c>
      <c r="T32" s="19">
        <v>0</v>
      </c>
      <c r="U32" s="19">
        <v>734</v>
      </c>
    </row>
    <row r="33" spans="1:26" ht="14.25" x14ac:dyDescent="0.2">
      <c r="A33" s="17" t="s">
        <v>5</v>
      </c>
      <c r="B33" s="19">
        <v>0</v>
      </c>
      <c r="C33" s="19">
        <v>0</v>
      </c>
      <c r="D33" s="37">
        <v>0</v>
      </c>
      <c r="E33" s="19">
        <v>8350</v>
      </c>
      <c r="F33" s="19">
        <v>0</v>
      </c>
      <c r="G33" s="19">
        <v>0</v>
      </c>
      <c r="H33" s="19">
        <v>0</v>
      </c>
      <c r="I33" s="19">
        <v>2343</v>
      </c>
      <c r="J33" s="19">
        <v>0</v>
      </c>
      <c r="K33" s="19">
        <v>31110</v>
      </c>
      <c r="L33" s="19">
        <v>0</v>
      </c>
      <c r="M33" s="19">
        <v>2745</v>
      </c>
      <c r="N33" s="19">
        <v>4865</v>
      </c>
      <c r="O33" s="20">
        <v>0</v>
      </c>
      <c r="P33" s="20">
        <v>0</v>
      </c>
      <c r="Q33" s="19">
        <v>0</v>
      </c>
      <c r="R33" s="19">
        <v>0</v>
      </c>
      <c r="S33" s="19">
        <v>62757</v>
      </c>
      <c r="T33" s="19">
        <v>0</v>
      </c>
      <c r="U33" s="19">
        <v>0</v>
      </c>
    </row>
    <row r="34" spans="1:26" ht="14.25" x14ac:dyDescent="0.2">
      <c r="A34" s="17" t="s">
        <v>6</v>
      </c>
      <c r="B34" s="18">
        <v>0</v>
      </c>
      <c r="C34" s="50">
        <v>69188.34</v>
      </c>
      <c r="D34" s="50">
        <v>0</v>
      </c>
      <c r="E34" s="19">
        <v>252990</v>
      </c>
      <c r="F34" s="18">
        <v>104490</v>
      </c>
      <c r="G34" s="19">
        <v>103980</v>
      </c>
      <c r="H34" s="19">
        <v>91659.3</v>
      </c>
      <c r="I34" s="19">
        <v>44218.48</v>
      </c>
      <c r="J34" s="19">
        <v>0</v>
      </c>
      <c r="K34" s="19">
        <v>88446.22</v>
      </c>
      <c r="L34" s="19">
        <v>252990</v>
      </c>
      <c r="M34" s="19">
        <v>124937</v>
      </c>
      <c r="N34" s="19">
        <v>281010</v>
      </c>
      <c r="O34" s="20">
        <v>252990</v>
      </c>
      <c r="P34" s="20">
        <v>311520</v>
      </c>
      <c r="Q34" s="19">
        <v>88980</v>
      </c>
      <c r="R34" s="19">
        <v>0</v>
      </c>
      <c r="S34" s="19">
        <v>128070</v>
      </c>
      <c r="T34" s="19">
        <v>61650</v>
      </c>
      <c r="U34" s="19">
        <v>56310</v>
      </c>
    </row>
    <row r="35" spans="1:26" ht="12" customHeight="1" x14ac:dyDescent="0.2">
      <c r="A35" s="17" t="s">
        <v>14</v>
      </c>
      <c r="B35" s="19">
        <v>9690</v>
      </c>
      <c r="C35" s="19">
        <v>16451</v>
      </c>
      <c r="D35" s="19">
        <v>1800</v>
      </c>
      <c r="E35" s="19">
        <v>30487</v>
      </c>
      <c r="F35" s="19">
        <v>15684.9</v>
      </c>
      <c r="G35" s="19">
        <v>12556.28</v>
      </c>
      <c r="H35" s="19">
        <v>7097.5</v>
      </c>
      <c r="I35" s="19">
        <v>10224.18</v>
      </c>
      <c r="J35" s="19">
        <v>0</v>
      </c>
      <c r="K35" s="19">
        <v>0</v>
      </c>
      <c r="L35" s="19">
        <v>24534.6</v>
      </c>
      <c r="M35" s="19">
        <v>36948</v>
      </c>
      <c r="N35" s="19">
        <v>40380</v>
      </c>
      <c r="O35" s="20">
        <v>36530</v>
      </c>
      <c r="P35" s="20">
        <v>237870</v>
      </c>
      <c r="Q35" s="19">
        <v>0</v>
      </c>
      <c r="R35" s="19">
        <v>0</v>
      </c>
      <c r="S35" s="19">
        <v>23287</v>
      </c>
      <c r="T35" s="19">
        <v>0</v>
      </c>
      <c r="U35" s="19">
        <v>4845</v>
      </c>
    </row>
    <row r="36" spans="1:26" ht="14.25" x14ac:dyDescent="0.2">
      <c r="A36" s="17" t="s">
        <v>7</v>
      </c>
      <c r="B36" s="19">
        <v>15000</v>
      </c>
      <c r="C36" s="19">
        <v>16200</v>
      </c>
      <c r="D36" s="19">
        <v>15900</v>
      </c>
      <c r="E36" s="19">
        <v>17400</v>
      </c>
      <c r="F36" s="19">
        <v>0</v>
      </c>
      <c r="G36" s="19">
        <v>17400</v>
      </c>
      <c r="H36" s="19">
        <v>15000</v>
      </c>
      <c r="I36" s="19">
        <v>0</v>
      </c>
      <c r="J36" s="19">
        <v>0</v>
      </c>
      <c r="K36" s="19">
        <v>15900</v>
      </c>
      <c r="L36" s="19">
        <v>15000</v>
      </c>
      <c r="M36" s="19">
        <v>15000</v>
      </c>
      <c r="N36" s="19">
        <v>17100</v>
      </c>
      <c r="O36" s="19">
        <v>15000</v>
      </c>
      <c r="P36" s="19">
        <v>17400</v>
      </c>
      <c r="Q36" s="19">
        <v>0</v>
      </c>
      <c r="R36" s="19">
        <v>0</v>
      </c>
      <c r="S36" s="19">
        <v>17100</v>
      </c>
      <c r="T36" s="19">
        <v>15000</v>
      </c>
      <c r="U36" s="19">
        <v>0</v>
      </c>
    </row>
    <row r="37" spans="1:26" ht="14.25" x14ac:dyDescent="0.2">
      <c r="A37" s="17" t="s">
        <v>8</v>
      </c>
      <c r="B37" s="19">
        <v>0</v>
      </c>
      <c r="C37" s="19">
        <v>0</v>
      </c>
      <c r="D37" s="19">
        <v>0</v>
      </c>
      <c r="E37" s="19">
        <v>4255.2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f>3546000*0.0012</f>
        <v>4255.2</v>
      </c>
      <c r="M37" s="19">
        <v>4255.2</v>
      </c>
      <c r="N37" s="19">
        <f t="shared" ref="C37:S77" si="12">3546000*0.0012</f>
        <v>4255.2</v>
      </c>
      <c r="O37" s="19">
        <f t="shared" si="12"/>
        <v>4255.2</v>
      </c>
      <c r="P37" s="19">
        <v>0</v>
      </c>
      <c r="Q37" s="19">
        <v>0</v>
      </c>
      <c r="R37" s="19">
        <v>0</v>
      </c>
      <c r="S37" s="19">
        <f t="shared" si="12"/>
        <v>4255.2</v>
      </c>
      <c r="T37" s="19">
        <v>0</v>
      </c>
      <c r="U37" s="19">
        <v>0</v>
      </c>
    </row>
    <row r="38" spans="1:26" ht="14.25" x14ac:dyDescent="0.2">
      <c r="A38" s="17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19"/>
      <c r="R38" s="19"/>
      <c r="S38" s="19"/>
      <c r="T38" s="19"/>
      <c r="U38" s="19"/>
    </row>
    <row r="39" spans="1:26" s="2" customFormat="1" ht="15.75" thickBot="1" x14ac:dyDescent="0.3">
      <c r="A39" s="48" t="s">
        <v>0</v>
      </c>
      <c r="B39" s="43">
        <f t="shared" ref="B39:S39" si="13">SUM(B31:B38)</f>
        <v>30460</v>
      </c>
      <c r="C39" s="43">
        <f t="shared" si="13"/>
        <v>109389.34</v>
      </c>
      <c r="D39" s="43">
        <f t="shared" si="13"/>
        <v>23798.47</v>
      </c>
      <c r="E39" s="43">
        <f t="shared" si="13"/>
        <v>339703.56</v>
      </c>
      <c r="F39" s="43">
        <f t="shared" si="13"/>
        <v>164964.9</v>
      </c>
      <c r="G39" s="43">
        <f t="shared" ref="G39" si="14">SUM(G31:G38)</f>
        <v>139076.28</v>
      </c>
      <c r="H39" s="43">
        <f t="shared" si="13"/>
        <v>126184.3</v>
      </c>
      <c r="I39" s="43">
        <f t="shared" ref="I39" si="15">SUM(I31:I38)</f>
        <v>68924.08</v>
      </c>
      <c r="J39" s="43">
        <f t="shared" si="13"/>
        <v>0</v>
      </c>
      <c r="K39" s="43">
        <f t="shared" si="13"/>
        <v>194849.09</v>
      </c>
      <c r="L39" s="43">
        <f t="shared" si="13"/>
        <v>316548.47999999998</v>
      </c>
      <c r="M39" s="43">
        <f t="shared" ref="M39" si="16">SUM(M31:M38)</f>
        <v>238763.2</v>
      </c>
      <c r="N39" s="43">
        <f t="shared" si="13"/>
        <v>453946.2</v>
      </c>
      <c r="O39" s="43">
        <f t="shared" si="13"/>
        <v>328542.7</v>
      </c>
      <c r="P39" s="43">
        <f t="shared" si="13"/>
        <v>937560</v>
      </c>
      <c r="Q39" s="43">
        <f t="shared" si="13"/>
        <v>88980</v>
      </c>
      <c r="R39" s="43">
        <f t="shared" si="13"/>
        <v>0</v>
      </c>
      <c r="S39" s="43">
        <f t="shared" si="13"/>
        <v>245326.2</v>
      </c>
      <c r="T39" s="43">
        <f>SUM(T31:T38)</f>
        <v>76650</v>
      </c>
      <c r="U39" s="43">
        <f>SUM(U31:U38)</f>
        <v>61889</v>
      </c>
    </row>
    <row r="40" spans="1:26" ht="14.25" x14ac:dyDescent="0.2">
      <c r="A40" s="38"/>
      <c r="B40" s="39"/>
      <c r="C40" s="40"/>
      <c r="D40" s="40"/>
      <c r="E40" s="40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6" ht="42" customHeight="1" x14ac:dyDescent="0.2">
      <c r="A41" s="67" t="s">
        <v>21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/>
      <c r="S41" s="61"/>
      <c r="T41" s="61"/>
      <c r="U41" s="61"/>
      <c r="V41" s="61"/>
    </row>
    <row r="42" spans="1:26" ht="49.5" customHeight="1" x14ac:dyDescent="0.2">
      <c r="A42" s="3"/>
      <c r="B42" s="53" t="s">
        <v>50</v>
      </c>
      <c r="C42" s="53" t="s">
        <v>9</v>
      </c>
      <c r="D42" s="65" t="s">
        <v>53</v>
      </c>
      <c r="E42" s="4" t="s">
        <v>38</v>
      </c>
      <c r="F42" s="4" t="s">
        <v>39</v>
      </c>
      <c r="G42" s="65" t="s">
        <v>40</v>
      </c>
      <c r="H42" s="66" t="s">
        <v>41</v>
      </c>
      <c r="I42" s="65" t="s">
        <v>42</v>
      </c>
      <c r="J42" s="65" t="s">
        <v>43</v>
      </c>
      <c r="K42" s="65" t="s">
        <v>54</v>
      </c>
      <c r="L42" s="52" t="s">
        <v>44</v>
      </c>
      <c r="M42" s="4" t="s">
        <v>46</v>
      </c>
      <c r="N42" s="65" t="s">
        <v>47</v>
      </c>
      <c r="O42" s="52" t="s">
        <v>48</v>
      </c>
      <c r="P42" s="63" t="s">
        <v>49</v>
      </c>
      <c r="Q42" s="60"/>
      <c r="R42" s="52"/>
      <c r="S42" s="53"/>
      <c r="T42" s="52"/>
      <c r="U42" s="53"/>
      <c r="V42" s="53"/>
      <c r="W42" s="53"/>
      <c r="X42" s="4"/>
      <c r="Y42" s="4"/>
      <c r="Z42" s="4"/>
    </row>
    <row r="43" spans="1:26" ht="15.75" thickBot="1" x14ac:dyDescent="0.25">
      <c r="A43" s="5" t="s">
        <v>17</v>
      </c>
      <c r="B43" s="10"/>
      <c r="C43" s="10"/>
      <c r="D43" s="6"/>
      <c r="E43" s="6"/>
      <c r="F43" s="6"/>
      <c r="G43" s="6"/>
      <c r="H43" s="54"/>
      <c r="I43" s="6"/>
      <c r="J43" s="6"/>
      <c r="K43" s="6"/>
      <c r="L43" s="7"/>
      <c r="M43" s="6"/>
      <c r="N43" s="6"/>
      <c r="O43" s="7"/>
      <c r="P43" s="7"/>
      <c r="Q43" s="8"/>
      <c r="R43" s="7"/>
      <c r="S43" s="7"/>
      <c r="T43" s="7"/>
      <c r="U43" s="9"/>
      <c r="V43" s="10"/>
      <c r="W43" s="10"/>
      <c r="X43" s="6"/>
      <c r="Y43" s="6"/>
      <c r="Z43" s="6"/>
    </row>
    <row r="44" spans="1:26" ht="14.25" x14ac:dyDescent="0.2">
      <c r="A44" s="11" t="s">
        <v>2</v>
      </c>
      <c r="B44" s="16"/>
      <c r="C44" s="16"/>
      <c r="D44" s="12"/>
      <c r="E44" s="12"/>
      <c r="F44" s="12"/>
      <c r="G44" s="14"/>
      <c r="H44" s="55"/>
      <c r="I44" s="12"/>
      <c r="J44" s="12"/>
      <c r="K44" s="12"/>
      <c r="L44" s="13"/>
      <c r="M44" s="14"/>
      <c r="N44" s="14"/>
      <c r="O44" s="14"/>
      <c r="P44" s="14"/>
      <c r="Q44" s="15"/>
      <c r="R44" s="14"/>
      <c r="S44" s="14"/>
      <c r="T44" s="14"/>
      <c r="U44" s="14"/>
      <c r="V44" s="16"/>
      <c r="W44" s="12"/>
      <c r="X44" s="12"/>
      <c r="Y44" s="14"/>
    </row>
    <row r="45" spans="1:26" ht="14.25" x14ac:dyDescent="0.2">
      <c r="A45" s="17" t="s">
        <v>1</v>
      </c>
      <c r="B45" s="21"/>
      <c r="C45" s="21"/>
      <c r="D45" s="18"/>
      <c r="E45" s="18"/>
      <c r="F45" s="18"/>
      <c r="G45" s="19"/>
      <c r="H45" s="56"/>
      <c r="I45" s="18"/>
      <c r="J45" s="18"/>
      <c r="K45" s="18"/>
      <c r="L45" s="18"/>
      <c r="M45" s="19"/>
      <c r="N45" s="19"/>
      <c r="O45" s="19"/>
      <c r="P45" s="19"/>
      <c r="Q45" s="20"/>
      <c r="R45" s="19"/>
      <c r="S45" s="19"/>
      <c r="T45" s="19"/>
      <c r="U45" s="19"/>
      <c r="V45" s="21"/>
      <c r="W45" s="18"/>
      <c r="X45" s="18"/>
      <c r="Y45" s="19"/>
    </row>
    <row r="46" spans="1:26" ht="14.25" x14ac:dyDescent="0.2">
      <c r="A46" s="62" t="s">
        <v>23</v>
      </c>
      <c r="B46" s="21"/>
      <c r="C46" s="21"/>
      <c r="D46" s="18"/>
      <c r="E46" s="18"/>
      <c r="F46" s="18"/>
      <c r="G46" s="19"/>
      <c r="H46" s="56"/>
      <c r="I46" s="18"/>
      <c r="J46" s="18"/>
      <c r="K46" s="18"/>
      <c r="L46" s="22"/>
      <c r="M46" s="19"/>
      <c r="N46" s="19"/>
      <c r="O46" s="19"/>
      <c r="P46" s="19"/>
      <c r="Q46" s="20"/>
      <c r="R46" s="19"/>
      <c r="S46" s="19"/>
      <c r="T46" s="19"/>
      <c r="U46" s="19"/>
      <c r="V46" s="21"/>
      <c r="W46" s="18"/>
      <c r="X46" s="18"/>
      <c r="Y46" s="19"/>
    </row>
    <row r="47" spans="1:26" ht="14.25" x14ac:dyDescent="0.2">
      <c r="A47" s="17" t="s">
        <v>13</v>
      </c>
      <c r="B47" s="21">
        <v>0</v>
      </c>
      <c r="C47" s="21">
        <v>765</v>
      </c>
      <c r="D47" s="18">
        <v>207</v>
      </c>
      <c r="E47" s="18">
        <v>0</v>
      </c>
      <c r="F47" s="18">
        <v>824</v>
      </c>
      <c r="G47" s="18">
        <v>0</v>
      </c>
      <c r="H47" s="18">
        <v>4882</v>
      </c>
      <c r="I47" s="18">
        <v>751.44</v>
      </c>
      <c r="J47" s="18">
        <v>500</v>
      </c>
      <c r="K47" s="18">
        <v>500</v>
      </c>
      <c r="L47" s="19">
        <v>0</v>
      </c>
      <c r="M47" s="18">
        <v>1068</v>
      </c>
      <c r="N47" s="18">
        <v>220</v>
      </c>
      <c r="O47" s="19">
        <v>0</v>
      </c>
      <c r="P47" s="19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6" ht="14.25" x14ac:dyDescent="0.2">
      <c r="A48" s="17" t="s">
        <v>4</v>
      </c>
      <c r="B48" s="21">
        <v>0</v>
      </c>
      <c r="C48" s="21">
        <v>893</v>
      </c>
      <c r="D48" s="18">
        <v>2977</v>
      </c>
      <c r="E48" s="18">
        <v>350</v>
      </c>
      <c r="F48" s="18">
        <v>4551</v>
      </c>
      <c r="G48" s="18">
        <v>0</v>
      </c>
      <c r="H48" s="18">
        <v>1699.11</v>
      </c>
      <c r="I48" s="18">
        <v>5094.74</v>
      </c>
      <c r="J48" s="18">
        <v>4900</v>
      </c>
      <c r="K48" s="18">
        <v>4900</v>
      </c>
      <c r="L48" s="19">
        <v>4800</v>
      </c>
      <c r="M48" s="18">
        <v>4323</v>
      </c>
      <c r="N48" s="18">
        <v>2977</v>
      </c>
      <c r="O48" s="19">
        <v>1697</v>
      </c>
      <c r="P48" s="19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4.25" x14ac:dyDescent="0.2">
      <c r="A49" s="17" t="s">
        <v>5</v>
      </c>
      <c r="B49" s="21">
        <v>0</v>
      </c>
      <c r="C49" s="21">
        <v>3985</v>
      </c>
      <c r="D49" s="18">
        <v>1801</v>
      </c>
      <c r="E49" s="18">
        <v>0</v>
      </c>
      <c r="F49" s="18">
        <v>8176</v>
      </c>
      <c r="G49" s="18">
        <v>0</v>
      </c>
      <c r="H49" s="18">
        <v>0</v>
      </c>
      <c r="I49" s="18">
        <v>7668.78</v>
      </c>
      <c r="J49" s="18">
        <v>6451.34</v>
      </c>
      <c r="K49" s="18">
        <v>4637</v>
      </c>
      <c r="L49" s="19">
        <v>5523.99</v>
      </c>
      <c r="M49" s="18">
        <v>4791</v>
      </c>
      <c r="N49" s="18">
        <v>1752</v>
      </c>
      <c r="O49" s="19">
        <v>3023</v>
      </c>
      <c r="P49" s="19">
        <v>2017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4.25" x14ac:dyDescent="0.2">
      <c r="A50" s="17" t="s">
        <v>6</v>
      </c>
      <c r="B50" s="21">
        <v>0</v>
      </c>
      <c r="C50" s="21">
        <v>1741</v>
      </c>
      <c r="D50" s="18">
        <v>3378</v>
      </c>
      <c r="E50" s="18">
        <v>1288</v>
      </c>
      <c r="F50" s="18">
        <v>2786</v>
      </c>
      <c r="G50" s="18">
        <v>0</v>
      </c>
      <c r="H50" s="18">
        <v>0</v>
      </c>
      <c r="I50" s="18">
        <v>9832.18</v>
      </c>
      <c r="J50" s="18">
        <v>8036</v>
      </c>
      <c r="K50" s="18">
        <v>8225</v>
      </c>
      <c r="L50" s="19">
        <v>6665</v>
      </c>
      <c r="M50" s="18">
        <v>6860</v>
      </c>
      <c r="N50" s="18">
        <v>3532</v>
      </c>
      <c r="O50" s="19">
        <v>300</v>
      </c>
      <c r="P50" s="19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4.25" x14ac:dyDescent="0.2">
      <c r="A51" s="17" t="s">
        <v>15</v>
      </c>
      <c r="B51" s="21">
        <v>0</v>
      </c>
      <c r="C51" s="21">
        <v>2700</v>
      </c>
      <c r="D51" s="18">
        <v>1528</v>
      </c>
      <c r="E51" s="18">
        <v>2760.12</v>
      </c>
      <c r="F51" s="18">
        <v>2183</v>
      </c>
      <c r="G51" s="18">
        <v>0</v>
      </c>
      <c r="H51" s="18">
        <v>2873</v>
      </c>
      <c r="I51" s="18">
        <v>7135.7</v>
      </c>
      <c r="J51" s="18">
        <v>7930</v>
      </c>
      <c r="K51" s="18">
        <v>3750</v>
      </c>
      <c r="L51" s="19">
        <v>0</v>
      </c>
      <c r="M51" s="18">
        <v>4618</v>
      </c>
      <c r="N51" s="18">
        <v>359</v>
      </c>
      <c r="O51" s="19">
        <v>3295</v>
      </c>
      <c r="P51" s="19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4.25" x14ac:dyDescent="0.2">
      <c r="A52" s="17" t="s">
        <v>7</v>
      </c>
      <c r="B52" s="23">
        <v>2280</v>
      </c>
      <c r="C52" s="23">
        <v>2280</v>
      </c>
      <c r="D52" s="18">
        <v>2630</v>
      </c>
      <c r="E52" s="18">
        <v>0</v>
      </c>
      <c r="F52" s="18">
        <v>2280</v>
      </c>
      <c r="G52" s="18">
        <v>0</v>
      </c>
      <c r="H52" s="18">
        <v>0</v>
      </c>
      <c r="I52" s="18">
        <v>2080</v>
      </c>
      <c r="J52" s="18">
        <v>2340</v>
      </c>
      <c r="K52" s="18">
        <v>2340</v>
      </c>
      <c r="L52" s="18">
        <v>2279.2800000000002</v>
      </c>
      <c r="M52" s="18">
        <v>2220</v>
      </c>
      <c r="N52" s="18">
        <v>2340</v>
      </c>
      <c r="O52" s="18">
        <v>2000</v>
      </c>
      <c r="P52" s="18">
        <v>2500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14.25" x14ac:dyDescent="0.2">
      <c r="A53" s="17" t="s">
        <v>8</v>
      </c>
      <c r="B53" s="18">
        <v>0</v>
      </c>
      <c r="C53" s="18">
        <f t="shared" si="0"/>
        <v>281.36399999999998</v>
      </c>
      <c r="D53" s="18">
        <f t="shared" si="0"/>
        <v>281.36399999999998</v>
      </c>
      <c r="E53" s="18">
        <v>0</v>
      </c>
      <c r="F53" s="18">
        <f t="shared" si="0"/>
        <v>281.36399999999998</v>
      </c>
      <c r="G53" s="18">
        <v>0</v>
      </c>
      <c r="H53" s="18">
        <v>0</v>
      </c>
      <c r="I53" s="18">
        <v>281.36</v>
      </c>
      <c r="J53" s="18">
        <v>290.18</v>
      </c>
      <c r="K53" s="18">
        <v>281.36</v>
      </c>
      <c r="L53" s="18">
        <v>281.36</v>
      </c>
      <c r="M53" s="18">
        <v>281.36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14.25" x14ac:dyDescent="0.2">
      <c r="A54" s="17"/>
      <c r="B54" s="21"/>
      <c r="C54" s="21"/>
      <c r="D54" s="18"/>
      <c r="E54" s="18"/>
      <c r="F54" s="18"/>
      <c r="G54" s="19"/>
      <c r="H54" s="18"/>
      <c r="I54" s="18"/>
      <c r="J54" s="18"/>
      <c r="K54" s="18"/>
      <c r="L54" s="19"/>
      <c r="M54" s="19"/>
      <c r="N54" s="19"/>
      <c r="O54" s="19"/>
      <c r="P54" s="19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5" x14ac:dyDescent="0.25">
      <c r="A55" s="44" t="s">
        <v>0</v>
      </c>
      <c r="B55" s="45">
        <f>SUM(B47:B53)</f>
        <v>2280</v>
      </c>
      <c r="C55" s="45">
        <f>SUM(C47:C53)</f>
        <v>12645.364</v>
      </c>
      <c r="D55" s="41">
        <f t="shared" ref="D55" si="17">SUM(D47:D53)</f>
        <v>12802.364</v>
      </c>
      <c r="E55" s="41">
        <f>SUM(E47:E53)</f>
        <v>4398.12</v>
      </c>
      <c r="F55" s="41">
        <f t="shared" ref="F55:P55" si="18">SUM(F47:F53)</f>
        <v>21081.364000000001</v>
      </c>
      <c r="G55" s="41">
        <f t="shared" si="18"/>
        <v>0</v>
      </c>
      <c r="H55" s="41">
        <f t="shared" si="18"/>
        <v>9454.11</v>
      </c>
      <c r="I55" s="41">
        <f t="shared" si="18"/>
        <v>32844.199999999997</v>
      </c>
      <c r="J55" s="41">
        <f t="shared" ref="J55" si="19">SUM(J47:J53)</f>
        <v>30447.52</v>
      </c>
      <c r="K55" s="41">
        <f t="shared" si="18"/>
        <v>24633.360000000001</v>
      </c>
      <c r="L55" s="41">
        <f t="shared" si="18"/>
        <v>19549.629999999997</v>
      </c>
      <c r="M55" s="41">
        <f t="shared" si="18"/>
        <v>24161.360000000001</v>
      </c>
      <c r="N55" s="41">
        <f t="shared" si="18"/>
        <v>11180</v>
      </c>
      <c r="O55" s="41">
        <f t="shared" si="18"/>
        <v>10315</v>
      </c>
      <c r="P55" s="41">
        <f t="shared" si="18"/>
        <v>4517</v>
      </c>
      <c r="Q55" s="41">
        <f t="shared" ref="Q55:Y55" si="20">SUM(Q47:Q53)</f>
        <v>0</v>
      </c>
      <c r="R55" s="41">
        <f t="shared" si="20"/>
        <v>0</v>
      </c>
      <c r="S55" s="41">
        <f t="shared" si="20"/>
        <v>0</v>
      </c>
      <c r="T55" s="41">
        <f t="shared" si="20"/>
        <v>0</v>
      </c>
      <c r="U55" s="41">
        <f t="shared" si="20"/>
        <v>0</v>
      </c>
      <c r="V55" s="41">
        <f t="shared" si="20"/>
        <v>0</v>
      </c>
      <c r="W55" s="41">
        <f t="shared" si="20"/>
        <v>0</v>
      </c>
      <c r="X55" s="41">
        <f t="shared" si="20"/>
        <v>0</v>
      </c>
      <c r="Y55" s="41">
        <f t="shared" si="20"/>
        <v>0</v>
      </c>
    </row>
    <row r="56" spans="1:25" ht="15" thickBot="1" x14ac:dyDescent="0.25">
      <c r="A56" s="24"/>
      <c r="B56" s="28"/>
      <c r="C56" s="28"/>
      <c r="D56" s="25"/>
      <c r="E56" s="25"/>
      <c r="F56" s="25"/>
      <c r="G56" s="26"/>
      <c r="H56" s="25"/>
      <c r="I56" s="25"/>
      <c r="J56" s="25"/>
      <c r="K56" s="25"/>
      <c r="L56" s="25"/>
      <c r="M56" s="26"/>
      <c r="N56" s="26"/>
      <c r="O56" s="26"/>
      <c r="P56" s="26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5" x14ac:dyDescent="0.25">
      <c r="A57" s="29" t="s">
        <v>16</v>
      </c>
      <c r="B57" s="16"/>
      <c r="C57" s="1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19</v>
      </c>
      <c r="V57" s="15" t="s">
        <v>19</v>
      </c>
      <c r="W57" s="15" t="s">
        <v>19</v>
      </c>
      <c r="X57" s="15" t="s">
        <v>19</v>
      </c>
      <c r="Y57" s="15" t="s">
        <v>19</v>
      </c>
    </row>
    <row r="58" spans="1:25" ht="14.25" x14ac:dyDescent="0.2">
      <c r="A58" s="30" t="s">
        <v>24</v>
      </c>
      <c r="B58" s="21"/>
      <c r="C58" s="21"/>
      <c r="D58" s="19"/>
      <c r="E58" s="19"/>
      <c r="F58" s="19"/>
      <c r="G58" s="19"/>
      <c r="H58" s="57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4.25" x14ac:dyDescent="0.2">
      <c r="A59" s="31" t="s">
        <v>13</v>
      </c>
      <c r="B59" s="21">
        <v>0</v>
      </c>
      <c r="C59" s="21">
        <v>2261.64</v>
      </c>
      <c r="D59" s="19">
        <v>664</v>
      </c>
      <c r="E59" s="19">
        <v>0</v>
      </c>
      <c r="F59" s="19">
        <v>1600</v>
      </c>
      <c r="G59" s="19">
        <v>0</v>
      </c>
      <c r="H59" s="19">
        <v>0</v>
      </c>
      <c r="I59" s="19">
        <v>1035.73</v>
      </c>
      <c r="J59" s="19">
        <v>2000</v>
      </c>
      <c r="K59" s="19">
        <v>833.33</v>
      </c>
      <c r="L59" s="19">
        <v>0</v>
      </c>
      <c r="M59" s="19">
        <v>3120</v>
      </c>
      <c r="N59" s="19">
        <v>880</v>
      </c>
      <c r="O59" s="19">
        <v>0</v>
      </c>
      <c r="P59" s="19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4.25" x14ac:dyDescent="0.2">
      <c r="A60" s="17" t="s">
        <v>4</v>
      </c>
      <c r="B60" s="21">
        <v>0</v>
      </c>
      <c r="C60" s="21">
        <v>65630</v>
      </c>
      <c r="D60" s="51">
        <v>17060</v>
      </c>
      <c r="E60" s="51">
        <v>350</v>
      </c>
      <c r="F60" s="51">
        <v>36408</v>
      </c>
      <c r="G60" s="19">
        <v>0</v>
      </c>
      <c r="H60" s="19">
        <v>48820</v>
      </c>
      <c r="I60" s="19">
        <v>84143.5</v>
      </c>
      <c r="J60" s="19">
        <v>49000</v>
      </c>
      <c r="K60" s="19">
        <v>49000</v>
      </c>
      <c r="L60" s="19">
        <v>48000</v>
      </c>
      <c r="M60" s="19">
        <v>32430</v>
      </c>
      <c r="N60" s="19">
        <v>29770</v>
      </c>
      <c r="O60" s="19">
        <v>1697</v>
      </c>
      <c r="P60" s="19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4.25" x14ac:dyDescent="0.2">
      <c r="A61" s="17" t="s">
        <v>5</v>
      </c>
      <c r="B61" s="21">
        <v>0</v>
      </c>
      <c r="C61" s="21">
        <v>36080</v>
      </c>
      <c r="D61" s="19">
        <v>16290</v>
      </c>
      <c r="E61" s="19">
        <v>0</v>
      </c>
      <c r="F61" s="19">
        <v>53660</v>
      </c>
      <c r="G61" s="19">
        <v>0</v>
      </c>
      <c r="H61" s="19">
        <v>16991</v>
      </c>
      <c r="I61" s="19">
        <v>57549</v>
      </c>
      <c r="J61" s="19">
        <v>51562.8</v>
      </c>
      <c r="K61" s="19">
        <v>46370</v>
      </c>
      <c r="L61" s="19">
        <v>41310</v>
      </c>
      <c r="M61" s="19">
        <v>36800</v>
      </c>
      <c r="N61" s="19">
        <v>18820</v>
      </c>
      <c r="O61" s="19">
        <v>3023</v>
      </c>
      <c r="P61" s="19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4.25" x14ac:dyDescent="0.2">
      <c r="A62" s="17" t="s">
        <v>6</v>
      </c>
      <c r="B62" s="21">
        <v>0</v>
      </c>
      <c r="C62" s="21">
        <v>8078.24</v>
      </c>
      <c r="D62" s="19">
        <v>23950</v>
      </c>
      <c r="E62" s="19">
        <v>4250</v>
      </c>
      <c r="F62" s="19">
        <v>20050</v>
      </c>
      <c r="G62" s="19">
        <v>0</v>
      </c>
      <c r="H62" s="19">
        <v>0</v>
      </c>
      <c r="I62" s="19">
        <v>64300</v>
      </c>
      <c r="J62" s="19">
        <v>52570</v>
      </c>
      <c r="K62" s="19">
        <v>53810</v>
      </c>
      <c r="L62" s="19">
        <v>43250</v>
      </c>
      <c r="M62" s="19">
        <v>42530</v>
      </c>
      <c r="N62" s="19">
        <v>213680</v>
      </c>
      <c r="O62" s="19">
        <v>300</v>
      </c>
      <c r="P62" s="19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4.25" x14ac:dyDescent="0.2">
      <c r="A63" s="17" t="s">
        <v>10</v>
      </c>
      <c r="B63" s="21">
        <v>0</v>
      </c>
      <c r="C63" s="21">
        <v>5399</v>
      </c>
      <c r="D63" s="19">
        <v>6112</v>
      </c>
      <c r="E63" s="19">
        <v>5000</v>
      </c>
      <c r="F63" s="19">
        <v>10913</v>
      </c>
      <c r="G63" s="19">
        <v>0</v>
      </c>
      <c r="H63" s="19">
        <v>28730</v>
      </c>
      <c r="I63" s="19">
        <v>33633.54</v>
      </c>
      <c r="J63" s="19">
        <v>61475</v>
      </c>
      <c r="K63" s="19">
        <v>18746</v>
      </c>
      <c r="L63" s="19">
        <v>0</v>
      </c>
      <c r="M63" s="19">
        <v>16625</v>
      </c>
      <c r="N63" s="19">
        <v>1259</v>
      </c>
      <c r="O63" s="19">
        <v>3295</v>
      </c>
      <c r="P63" s="19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4.25" x14ac:dyDescent="0.2">
      <c r="A64" s="17" t="s">
        <v>7</v>
      </c>
      <c r="B64" s="21">
        <v>4560</v>
      </c>
      <c r="C64" s="21">
        <v>9120</v>
      </c>
      <c r="D64" s="19">
        <v>9360</v>
      </c>
      <c r="E64" s="19">
        <v>0</v>
      </c>
      <c r="F64" s="19">
        <v>9120</v>
      </c>
      <c r="G64" s="19">
        <v>0</v>
      </c>
      <c r="H64" s="19">
        <v>0</v>
      </c>
      <c r="I64" s="19">
        <v>8320</v>
      </c>
      <c r="J64" s="19">
        <v>9360</v>
      </c>
      <c r="K64" s="19">
        <v>9360</v>
      </c>
      <c r="L64" s="19">
        <v>9120</v>
      </c>
      <c r="M64" s="19">
        <v>8880</v>
      </c>
      <c r="N64" s="19">
        <v>9360</v>
      </c>
      <c r="O64" s="19">
        <v>8000</v>
      </c>
      <c r="P64" s="19">
        <v>4000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14.25" x14ac:dyDescent="0.2">
      <c r="A65" s="17" t="s">
        <v>8</v>
      </c>
      <c r="B65" s="19">
        <v>0</v>
      </c>
      <c r="C65" s="19">
        <f t="shared" si="5"/>
        <v>976.51199999999994</v>
      </c>
      <c r="D65" s="19"/>
      <c r="E65" s="19">
        <v>0</v>
      </c>
      <c r="F65" s="19">
        <f t="shared" si="5"/>
        <v>976.51199999999994</v>
      </c>
      <c r="G65" s="19">
        <v>0</v>
      </c>
      <c r="H65" s="19">
        <v>0</v>
      </c>
      <c r="I65" s="19">
        <v>976.51</v>
      </c>
      <c r="J65" s="19">
        <v>1005.5</v>
      </c>
      <c r="K65" s="19">
        <v>976.51</v>
      </c>
      <c r="L65" s="19">
        <v>976.51</v>
      </c>
      <c r="M65" s="19">
        <v>976.51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14.25" x14ac:dyDescent="0.2">
      <c r="A66" s="17" t="s">
        <v>12</v>
      </c>
      <c r="B66" s="21"/>
      <c r="C66" s="2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 thickBot="1" x14ac:dyDescent="0.3">
      <c r="A67" s="46" t="s">
        <v>0</v>
      </c>
      <c r="B67" s="47">
        <f>SUM(B59:B66)</f>
        <v>4560</v>
      </c>
      <c r="C67" s="47">
        <f t="shared" ref="C67" si="21">SUM(C59:C66)</f>
        <v>127545.39200000001</v>
      </c>
      <c r="D67" s="42">
        <f t="shared" ref="D67" si="22">SUM(D59:D66)</f>
        <v>73436</v>
      </c>
      <c r="E67" s="42">
        <f>SUM(E59:E66)</f>
        <v>9600</v>
      </c>
      <c r="F67" s="42">
        <f t="shared" ref="F67:P67" si="23">SUM(F59:F66)</f>
        <v>132727.51199999999</v>
      </c>
      <c r="G67" s="42">
        <f t="shared" si="23"/>
        <v>0</v>
      </c>
      <c r="H67" s="42">
        <f t="shared" si="23"/>
        <v>94541</v>
      </c>
      <c r="I67" s="42">
        <f t="shared" si="23"/>
        <v>249958.28</v>
      </c>
      <c r="J67" s="42">
        <f t="shared" ref="J67" si="24">SUM(J59:J66)</f>
        <v>226973.3</v>
      </c>
      <c r="K67" s="42">
        <f t="shared" si="23"/>
        <v>179095.84000000003</v>
      </c>
      <c r="L67" s="42">
        <f t="shared" si="23"/>
        <v>142656.51</v>
      </c>
      <c r="M67" s="42">
        <f t="shared" si="23"/>
        <v>141361.51</v>
      </c>
      <c r="N67" s="42">
        <f t="shared" si="23"/>
        <v>273769</v>
      </c>
      <c r="O67" s="42">
        <f t="shared" si="23"/>
        <v>16315</v>
      </c>
      <c r="P67" s="42">
        <f t="shared" si="23"/>
        <v>4000</v>
      </c>
      <c r="Q67" s="42">
        <f t="shared" ref="Q67:Y67" si="25">SUM(Q59:Q66)</f>
        <v>0</v>
      </c>
      <c r="R67" s="42">
        <f t="shared" si="25"/>
        <v>0</v>
      </c>
      <c r="S67" s="42">
        <f t="shared" si="25"/>
        <v>0</v>
      </c>
      <c r="T67" s="42">
        <f t="shared" si="25"/>
        <v>0</v>
      </c>
      <c r="U67" s="42">
        <f t="shared" si="25"/>
        <v>0</v>
      </c>
      <c r="V67" s="42">
        <f t="shared" si="25"/>
        <v>0</v>
      </c>
      <c r="W67" s="42">
        <f t="shared" si="25"/>
        <v>0</v>
      </c>
      <c r="X67" s="42">
        <f t="shared" si="25"/>
        <v>0</v>
      </c>
      <c r="Y67" s="42">
        <f t="shared" si="25"/>
        <v>0</v>
      </c>
    </row>
    <row r="68" spans="1:25" ht="15" x14ac:dyDescent="0.2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5.75" thickBot="1" x14ac:dyDescent="0.3">
      <c r="A69" s="35" t="s">
        <v>18</v>
      </c>
      <c r="B69" s="34"/>
      <c r="C69" s="34"/>
      <c r="D69" s="33"/>
      <c r="E69" s="33"/>
      <c r="F69" s="33"/>
      <c r="G69" s="33"/>
      <c r="H69" s="58"/>
      <c r="I69" s="33"/>
      <c r="J69" s="33"/>
      <c r="K69" s="33"/>
      <c r="L69" s="33"/>
      <c r="M69" s="33"/>
      <c r="N69" s="33"/>
      <c r="O69" s="33"/>
      <c r="P69" s="33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4.25" x14ac:dyDescent="0.2">
      <c r="A70" s="36" t="s">
        <v>25</v>
      </c>
      <c r="B70" s="16"/>
      <c r="C70" s="16"/>
      <c r="D70" s="14"/>
      <c r="E70" s="14"/>
      <c r="F70" s="14"/>
      <c r="G70" s="14"/>
      <c r="H70" s="59"/>
      <c r="I70" s="14"/>
      <c r="J70" s="14"/>
      <c r="K70" s="14"/>
      <c r="L70" s="14"/>
      <c r="M70" s="14"/>
      <c r="N70" s="14"/>
      <c r="O70" s="14"/>
      <c r="P70" s="14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4.25" x14ac:dyDescent="0.2">
      <c r="A71" s="31" t="s">
        <v>13</v>
      </c>
      <c r="B71" s="21">
        <v>0</v>
      </c>
      <c r="C71" s="21">
        <v>8481.15</v>
      </c>
      <c r="D71" s="19">
        <v>2490</v>
      </c>
      <c r="E71" s="19">
        <v>0</v>
      </c>
      <c r="F71" s="19">
        <v>5300</v>
      </c>
      <c r="G71" s="19">
        <v>0</v>
      </c>
      <c r="H71" s="19">
        <v>0</v>
      </c>
      <c r="I71" s="19">
        <v>3884</v>
      </c>
      <c r="J71" s="19">
        <v>6000</v>
      </c>
      <c r="K71" s="19">
        <v>3125</v>
      </c>
      <c r="L71" s="19">
        <v>0</v>
      </c>
      <c r="M71" s="19">
        <v>11700</v>
      </c>
      <c r="N71" s="19">
        <v>3300</v>
      </c>
      <c r="O71" s="19">
        <v>0</v>
      </c>
      <c r="P71" s="19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4.25" x14ac:dyDescent="0.2">
      <c r="A72" s="17" t="s">
        <v>4</v>
      </c>
      <c r="B72" s="21">
        <v>0</v>
      </c>
      <c r="C72" s="21">
        <v>26252</v>
      </c>
      <c r="D72" s="19">
        <v>11907</v>
      </c>
      <c r="E72" s="19">
        <v>831</v>
      </c>
      <c r="F72" s="19">
        <v>11378</v>
      </c>
      <c r="G72" s="19">
        <v>0</v>
      </c>
      <c r="H72" s="19">
        <v>16257</v>
      </c>
      <c r="I72" s="19">
        <v>11819.5</v>
      </c>
      <c r="J72" s="19">
        <v>14112</v>
      </c>
      <c r="K72" s="19">
        <v>14210</v>
      </c>
      <c r="L72" s="19">
        <v>9165.24</v>
      </c>
      <c r="M72" s="19">
        <v>8513.44</v>
      </c>
      <c r="N72" s="19">
        <v>0</v>
      </c>
      <c r="O72" s="19">
        <v>1697</v>
      </c>
      <c r="P72" s="19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4.25" x14ac:dyDescent="0.2">
      <c r="A73" s="17" t="s">
        <v>5</v>
      </c>
      <c r="B73" s="21">
        <v>0</v>
      </c>
      <c r="C73" s="21">
        <v>0</v>
      </c>
      <c r="D73" s="19">
        <v>0</v>
      </c>
      <c r="E73" s="19">
        <v>0</v>
      </c>
      <c r="F73" s="19">
        <v>13710</v>
      </c>
      <c r="G73" s="19">
        <v>0</v>
      </c>
      <c r="H73" s="19">
        <v>0</v>
      </c>
      <c r="I73" s="19">
        <v>3231</v>
      </c>
      <c r="J73" s="37">
        <v>0</v>
      </c>
      <c r="K73" s="37">
        <v>0</v>
      </c>
      <c r="L73" s="19">
        <v>0</v>
      </c>
      <c r="M73" s="19">
        <v>14250</v>
      </c>
      <c r="N73" s="19">
        <v>0</v>
      </c>
      <c r="O73" s="19">
        <v>3023</v>
      </c>
      <c r="P73" s="19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</row>
    <row r="74" spans="1:25" ht="14.25" x14ac:dyDescent="0.2">
      <c r="A74" s="17" t="s">
        <v>6</v>
      </c>
      <c r="B74" s="21">
        <v>0</v>
      </c>
      <c r="C74" s="21">
        <v>77822.7</v>
      </c>
      <c r="D74" s="50">
        <v>124440</v>
      </c>
      <c r="E74" s="50">
        <v>37680</v>
      </c>
      <c r="F74" s="50">
        <v>108300</v>
      </c>
      <c r="G74" s="19">
        <v>0</v>
      </c>
      <c r="H74" s="18">
        <v>0</v>
      </c>
      <c r="I74" s="50">
        <v>320490</v>
      </c>
      <c r="J74" s="50">
        <v>252990</v>
      </c>
      <c r="K74" s="50">
        <v>258960</v>
      </c>
      <c r="L74" s="19">
        <v>85888.41</v>
      </c>
      <c r="M74" s="19">
        <v>358080</v>
      </c>
      <c r="N74" s="19">
        <v>0</v>
      </c>
      <c r="O74" s="19">
        <v>300</v>
      </c>
      <c r="P74" s="19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</row>
    <row r="75" spans="1:25" ht="14.25" x14ac:dyDescent="0.2">
      <c r="A75" s="17" t="s">
        <v>14</v>
      </c>
      <c r="B75" s="21">
        <v>0</v>
      </c>
      <c r="C75" s="21">
        <v>5399</v>
      </c>
      <c r="D75" s="19">
        <v>6112</v>
      </c>
      <c r="E75" s="19">
        <v>5975</v>
      </c>
      <c r="F75" s="19">
        <v>10913</v>
      </c>
      <c r="G75" s="19">
        <v>0</v>
      </c>
      <c r="H75" s="19">
        <v>1664</v>
      </c>
      <c r="I75" s="19">
        <v>33633.54</v>
      </c>
      <c r="J75" s="19">
        <v>61475</v>
      </c>
      <c r="K75" s="19">
        <v>18746</v>
      </c>
      <c r="L75" s="19">
        <v>2945.88</v>
      </c>
      <c r="M75" s="19">
        <v>16625</v>
      </c>
      <c r="N75" s="19">
        <v>1259</v>
      </c>
      <c r="O75" s="19">
        <v>3295</v>
      </c>
      <c r="P75" s="19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</row>
    <row r="76" spans="1:25" ht="14.25" x14ac:dyDescent="0.2">
      <c r="A76" s="17" t="s">
        <v>7</v>
      </c>
      <c r="B76" s="21">
        <v>17100</v>
      </c>
      <c r="C76" s="21">
        <v>17100</v>
      </c>
      <c r="D76" s="19">
        <v>17400</v>
      </c>
      <c r="E76" s="19">
        <v>0</v>
      </c>
      <c r="F76" s="19">
        <v>17100</v>
      </c>
      <c r="G76" s="19">
        <v>0</v>
      </c>
      <c r="H76" s="19">
        <v>0</v>
      </c>
      <c r="I76" s="19">
        <v>15600</v>
      </c>
      <c r="J76" s="19">
        <v>17400</v>
      </c>
      <c r="K76" s="19">
        <v>17400</v>
      </c>
      <c r="L76" s="19">
        <v>15000</v>
      </c>
      <c r="M76" s="19">
        <v>16500</v>
      </c>
      <c r="N76" s="19">
        <v>17400</v>
      </c>
      <c r="O76" s="19">
        <v>0</v>
      </c>
      <c r="P76" s="19">
        <v>15000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</row>
    <row r="77" spans="1:25" ht="14.25" x14ac:dyDescent="0.2">
      <c r="A77" s="17" t="s">
        <v>8</v>
      </c>
      <c r="B77" s="19">
        <v>0</v>
      </c>
      <c r="C77" s="19">
        <f t="shared" si="12"/>
        <v>4255.2</v>
      </c>
      <c r="D77" s="19">
        <v>0</v>
      </c>
      <c r="E77" s="19">
        <v>0</v>
      </c>
      <c r="F77" s="19">
        <f t="shared" si="12"/>
        <v>4255.2</v>
      </c>
      <c r="G77" s="19">
        <v>0</v>
      </c>
      <c r="H77" s="19">
        <v>0</v>
      </c>
      <c r="I77" s="19">
        <v>4367.5200000000004</v>
      </c>
      <c r="J77" s="19">
        <v>4367.5200000000004</v>
      </c>
      <c r="K77" s="19">
        <v>4255.2</v>
      </c>
      <c r="L77" s="19">
        <v>0</v>
      </c>
      <c r="M77" s="19">
        <v>4255.2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</row>
    <row r="78" spans="1:25" ht="14.25" x14ac:dyDescent="0.2">
      <c r="A78" s="17" t="s">
        <v>11</v>
      </c>
      <c r="B78" s="21"/>
      <c r="C78" s="21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5.75" thickBot="1" x14ac:dyDescent="0.3">
      <c r="A79" s="48" t="s">
        <v>0</v>
      </c>
      <c r="B79" s="49">
        <f>SUM(B71:B78)</f>
        <v>17100</v>
      </c>
      <c r="C79" s="49">
        <f>SUM(C71:C78)</f>
        <v>139310.05000000002</v>
      </c>
      <c r="D79" s="43">
        <f t="shared" ref="D79:P79" si="26">SUM(D71:D78)</f>
        <v>162349</v>
      </c>
      <c r="E79" s="43">
        <f>SUM(E71:E78)</f>
        <v>44486</v>
      </c>
      <c r="F79" s="43">
        <f t="shared" si="26"/>
        <v>170956.2</v>
      </c>
      <c r="G79" s="43">
        <f t="shared" si="26"/>
        <v>0</v>
      </c>
      <c r="H79" s="43">
        <f t="shared" si="26"/>
        <v>17921</v>
      </c>
      <c r="I79" s="43">
        <f t="shared" si="26"/>
        <v>393025.56</v>
      </c>
      <c r="J79" s="43">
        <f t="shared" ref="J79" si="27">SUM(J71:J78)</f>
        <v>356344.52</v>
      </c>
      <c r="K79" s="43">
        <f t="shared" si="26"/>
        <v>316696.2</v>
      </c>
      <c r="L79" s="43">
        <f t="shared" si="26"/>
        <v>112999.53000000001</v>
      </c>
      <c r="M79" s="43">
        <f t="shared" si="26"/>
        <v>429923.64</v>
      </c>
      <c r="N79" s="43">
        <f t="shared" si="26"/>
        <v>21959</v>
      </c>
      <c r="O79" s="43">
        <f t="shared" si="26"/>
        <v>8315</v>
      </c>
      <c r="P79" s="43">
        <f t="shared" si="26"/>
        <v>15000</v>
      </c>
      <c r="Q79" s="43">
        <f t="shared" ref="Q79:Y79" si="28">SUM(Q71:Q78)</f>
        <v>0</v>
      </c>
      <c r="R79" s="43">
        <f t="shared" si="28"/>
        <v>0</v>
      </c>
      <c r="S79" s="43">
        <f t="shared" si="28"/>
        <v>0</v>
      </c>
      <c r="T79" s="43">
        <f t="shared" si="28"/>
        <v>0</v>
      </c>
      <c r="U79" s="43">
        <f t="shared" si="28"/>
        <v>0</v>
      </c>
      <c r="V79" s="43">
        <f t="shared" si="28"/>
        <v>0</v>
      </c>
      <c r="W79" s="43">
        <f t="shared" si="28"/>
        <v>0</v>
      </c>
      <c r="X79" s="43">
        <f t="shared" si="28"/>
        <v>0</v>
      </c>
      <c r="Y79" s="43">
        <f t="shared" si="28"/>
        <v>0</v>
      </c>
    </row>
    <row r="80" spans="1:25" ht="14.25" x14ac:dyDescent="0.2">
      <c r="A80" s="38"/>
      <c r="B80" s="40"/>
      <c r="C80" s="40"/>
      <c r="D80" s="38"/>
      <c r="E80" s="39"/>
      <c r="F80" s="40"/>
      <c r="G80" s="40"/>
      <c r="H80" s="40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40"/>
      <c r="W80" s="40"/>
      <c r="X80" s="38"/>
    </row>
  </sheetData>
  <mergeCells count="2">
    <mergeCell ref="A1:R1"/>
    <mergeCell ref="A41:R41"/>
  </mergeCells>
  <phoneticPr fontId="0" type="noConversion"/>
  <printOptions gridLines="1" gridLinesSet="0"/>
  <pageMargins left="0.75" right="0.75" top="1" bottom="1" header="0.5" footer="0.5"/>
  <pageSetup paperSize="17" scale="52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SDC Fee Comparison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'SDC Fee Comparison'!Print_Area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Roast</dc:creator>
  <cp:lastModifiedBy>Brad Roast</cp:lastModifiedBy>
  <cp:lastPrinted>2014-03-06T14:57:01Z</cp:lastPrinted>
  <dcterms:created xsi:type="dcterms:W3CDTF">2000-06-09T21:27:52Z</dcterms:created>
  <dcterms:modified xsi:type="dcterms:W3CDTF">2015-03-11T21:17:26Z</dcterms:modified>
</cp:coreProperties>
</file>