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2013-14" sheetId="1" r:id="rId1"/>
    <sheet name="2012-13" sheetId="4" r:id="rId2"/>
    <sheet name="2011-12" sheetId="5" r:id="rId3"/>
    <sheet name="2010-11" sheetId="6" r:id="rId4"/>
    <sheet name="2009-10" sheetId="7" r:id="rId5"/>
  </sheets>
  <definedNames>
    <definedName name="_xlnm.Print_Area" localSheetId="4">'2009-10'!$A$1:$AD$39</definedName>
    <definedName name="_xlnm.Print_Area" localSheetId="3">'2010-11'!$A$2:$L$41</definedName>
    <definedName name="_xlnm.Print_Area" localSheetId="2">'2011-12'!$A$1:$S$40</definedName>
    <definedName name="_xlnm.Print_Titles" localSheetId="4">'2009-10'!$A:$A,'2009-10'!$1:$2</definedName>
    <definedName name="_xlnm.Print_Titles" localSheetId="3">'2010-11'!$A:$A,'2010-11'!$2:$2</definedName>
    <definedName name="_xlnm.Print_Titles" localSheetId="2">'2011-12'!$2:$2</definedName>
    <definedName name="_xlnm.Print_Titles" localSheetId="1">'2012-13'!$1:$2</definedName>
  </definedNames>
  <calcPr calcId="145621"/>
</workbook>
</file>

<file path=xl/calcChain.xml><?xml version="1.0" encoding="utf-8"?>
<calcChain xmlns="http://schemas.openxmlformats.org/spreadsheetml/2006/main">
  <c r="B24" i="7" l="1"/>
  <c r="B25" i="7"/>
  <c r="P40" i="1" l="1"/>
  <c r="P39" i="1"/>
  <c r="P34" i="1"/>
  <c r="P31" i="1"/>
  <c r="P27" i="1"/>
  <c r="P30" i="1"/>
  <c r="P28" i="1"/>
  <c r="P25" i="1"/>
  <c r="P24" i="1"/>
  <c r="P18" i="1"/>
  <c r="P26" i="1"/>
  <c r="L28" i="1"/>
  <c r="L26" i="1"/>
  <c r="O27" i="1"/>
  <c r="F26" i="1"/>
  <c r="Q26" i="1"/>
  <c r="R26" i="1"/>
  <c r="G26" i="1"/>
  <c r="K26" i="1"/>
</calcChain>
</file>

<file path=xl/comments1.xml><?xml version="1.0" encoding="utf-8"?>
<comments xmlns="http://schemas.openxmlformats.org/spreadsheetml/2006/main">
  <authors>
    <author>Warren Jackson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Warren Jackson:</t>
        </r>
        <r>
          <rPr>
            <sz val="9"/>
            <color indexed="81"/>
            <rFont val="Tahoma"/>
            <family val="2"/>
          </rPr>
          <t xml:space="preserve">
106,180 (at July 1, 2013 Per Portland State Center for Population Studies);105,594 Per 2010 US Census; 109,397 per 2013 US Census Estimate.  I tend to believe the Portland State number is closest to correct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Warren Jackson:</t>
        </r>
        <r>
          <rPr>
            <sz val="9"/>
            <color indexed="81"/>
            <rFont val="Tahoma"/>
            <family val="2"/>
          </rPr>
          <t xml:space="preserve">
Foundations and decks etc. included in above categories.  City tracks Manf Home Inspections as S, E, M, P (above).</t>
        </r>
      </text>
    </comment>
    <comment ref="Q34" authorId="0">
      <text>
        <r>
          <rPr>
            <b/>
            <sz val="9"/>
            <color indexed="81"/>
            <rFont val="Tahoma"/>
            <family val="2"/>
          </rPr>
          <t>Warren Jackson:</t>
        </r>
        <r>
          <rPr>
            <sz val="9"/>
            <color indexed="81"/>
            <rFont val="Tahoma"/>
            <family val="2"/>
          </rPr>
          <t xml:space="preserve">
The FTE listed are position numbers.  Inspectors are cross trained to perform multi inspections.</t>
        </r>
      </text>
    </comment>
  </commentList>
</comments>
</file>

<file path=xl/comments2.xml><?xml version="1.0" encoding="utf-8"?>
<comments xmlns="http://schemas.openxmlformats.org/spreadsheetml/2006/main">
  <authors>
    <author>wjackson</author>
  </authors>
  <commentList>
    <comment ref="E25" authorId="0">
      <text>
        <r>
          <rPr>
            <b/>
            <sz val="8"/>
            <color indexed="81"/>
            <rFont val="Tahoma"/>
          </rPr>
          <t>wjackson:</t>
        </r>
        <r>
          <rPr>
            <sz val="8"/>
            <color indexed="81"/>
            <rFont val="Tahoma"/>
          </rPr>
          <t xml:space="preserve">
Note - Conversion to Accela on Oct 15, 2012, resulted in a change in the way inspections are counted from our previous system.  If compared apples to apples, number of inspections for 12/13 would probably be 1,000 to 1,500 higher than 11/12.
</t>
        </r>
      </text>
    </comment>
    <comment ref="E32" authorId="0">
      <text>
        <r>
          <rPr>
            <b/>
            <sz val="8"/>
            <color indexed="81"/>
            <rFont val="Tahoma"/>
          </rPr>
          <t>wjackson:</t>
        </r>
        <r>
          <rPr>
            <sz val="8"/>
            <color indexed="81"/>
            <rFont val="Tahoma"/>
          </rPr>
          <t xml:space="preserve">
NOTE - Total does not include additional 9 FTE for Planning, Code Enforcement, and Site Engineering Staff</t>
        </r>
      </text>
    </comment>
  </commentList>
</comments>
</file>

<file path=xl/comments3.xml><?xml version="1.0" encoding="utf-8"?>
<comments xmlns="http://schemas.openxmlformats.org/spreadsheetml/2006/main">
  <authors>
    <author>wjackson</author>
  </authors>
  <commentList>
    <comment ref="R17" authorId="0">
      <text>
        <r>
          <rPr>
            <b/>
            <sz val="8"/>
            <color indexed="81"/>
            <rFont val="Tahoma"/>
          </rPr>
          <t>wjackson:</t>
        </r>
        <r>
          <rPr>
            <sz val="8"/>
            <color indexed="81"/>
            <rFont val="Tahoma"/>
          </rPr>
          <t xml:space="preserve">
Combo permit - includes struct, mech, plbg, &amp; elec
</t>
        </r>
      </text>
    </comment>
    <comment ref="E32" authorId="0">
      <text>
        <r>
          <rPr>
            <b/>
            <sz val="8"/>
            <color indexed="81"/>
            <rFont val="Tahoma"/>
          </rPr>
          <t xml:space="preserve">wjackson:NOTE - Total does not include additional 9 FTE for Planning, Code Enforcement, and Site Engineering Staff
</t>
        </r>
      </text>
    </comment>
  </commentList>
</comments>
</file>

<file path=xl/sharedStrings.xml><?xml version="1.0" encoding="utf-8"?>
<sst xmlns="http://schemas.openxmlformats.org/spreadsheetml/2006/main" count="776" uniqueCount="402">
  <si>
    <t>Area (sq. mi.)</t>
  </si>
  <si>
    <t>Population</t>
  </si>
  <si>
    <t>Residential Plan Review - goal for 1st review (business days)</t>
  </si>
  <si>
    <t>Goal for Meeting Residential Plan Review Timeline</t>
  </si>
  <si>
    <t>Actual Performance Meeting Residential Plan Review Timeline</t>
  </si>
  <si>
    <t>Commercial Plan Review Timelines (Goal in bus. Days)</t>
  </si>
  <si>
    <t>Goal for Meeting Commercial Plan Review Timeline</t>
  </si>
  <si>
    <t>Actual Performance Meeting Commercial Plan Review Timeline</t>
  </si>
  <si>
    <t>Percentage of Plan Reviews Completed Over-the-Counter</t>
  </si>
  <si>
    <t>Number of Permits Issued</t>
  </si>
  <si>
    <t>Building - New Comm</t>
  </si>
  <si>
    <t>New 1 &amp; 2 Family Dwellings</t>
  </si>
  <si>
    <t>Mechanical</t>
  </si>
  <si>
    <t>Plumbing</t>
  </si>
  <si>
    <t>Electrical</t>
  </si>
  <si>
    <t>Manf. Home Place.</t>
  </si>
  <si>
    <t>Add/Alter. Commercial</t>
  </si>
  <si>
    <t>Add/Alter. Residential</t>
  </si>
  <si>
    <t xml:space="preserve">Total All Permits </t>
  </si>
  <si>
    <t>Number of Inspection    Specialty Codes only</t>
  </si>
  <si>
    <t>Structural</t>
  </si>
  <si>
    <t>Other</t>
  </si>
  <si>
    <t>Total FTE for Building Inspection Program</t>
  </si>
  <si>
    <t>Struct/Mech Inspectors</t>
  </si>
  <si>
    <t>Plumbing Inspectors</t>
  </si>
  <si>
    <t>Electrical Inspectors</t>
  </si>
  <si>
    <t>Plans Examiners</t>
  </si>
  <si>
    <t>Permit Techs/Office Staff</t>
  </si>
  <si>
    <t>Managers</t>
  </si>
  <si>
    <t>How Many Inspectors are Multi-Certified (able to do all insp for residential)</t>
  </si>
  <si>
    <t>Your Name</t>
  </si>
  <si>
    <t>Manufactured Home Inspections</t>
  </si>
  <si>
    <t>Valuation - Permits for Residential Construction (million) (under ORSC)</t>
  </si>
  <si>
    <t>Valuation - Permits for Commercial Construction (million) (under OSSC incl apts.)</t>
  </si>
  <si>
    <t xml:space="preserve">Fiscal Year:  </t>
  </si>
  <si>
    <t>Jurisdiction</t>
  </si>
  <si>
    <t>Work For Other Jurisdictions</t>
  </si>
  <si>
    <t>Data for Fiscal Year 2013-14</t>
  </si>
  <si>
    <t>Albany</t>
  </si>
  <si>
    <t>Gary Stutzman</t>
  </si>
  <si>
    <t>No</t>
  </si>
  <si>
    <t>NA</t>
  </si>
  <si>
    <t>11.8 Days average for last 100 permits.</t>
  </si>
  <si>
    <t>$38 million</t>
  </si>
  <si>
    <t>$40 million</t>
  </si>
  <si>
    <t>1 included as one of the inspectors</t>
  </si>
  <si>
    <t>One 3rd party A-level Plumbing part time</t>
  </si>
  <si>
    <t>YAMHILL COUNTY</t>
  </si>
  <si>
    <t>DIANE FISHER</t>
  </si>
  <si>
    <t>105,00+/-</t>
  </si>
  <si>
    <t>CARLTON, MCMINNVILLE, WILLAMINA</t>
  </si>
  <si>
    <t>3-10 DAYS</t>
  </si>
  <si>
    <t>I DON'T UNDERSTAND THIS QUESTION</t>
  </si>
  <si>
    <t>5-10 DAYS</t>
  </si>
  <si>
    <t>LESS THAN 1%</t>
  </si>
  <si>
    <t>188 (INCL. ACCESSORY BUILDINGS)</t>
  </si>
  <si>
    <t>20 (DEMOLITION)</t>
  </si>
  <si>
    <t>City of Central Point</t>
  </si>
  <si>
    <t>Derek Zwagerman</t>
  </si>
  <si>
    <t>80 (separate from new dwelling &amp; comm)</t>
  </si>
  <si>
    <t>60 (separate from new dwelling &amp; comm)</t>
  </si>
  <si>
    <t>125 (separate from new dwelling &amp; comm)</t>
  </si>
  <si>
    <t>1 Building Official &amp; Inspector with third party electrical inspection.</t>
  </si>
  <si>
    <t xml:space="preserve">Building Official is also certified as </t>
  </si>
  <si>
    <t>a residential electrical inspector.</t>
  </si>
  <si>
    <t>City of Dallas</t>
  </si>
  <si>
    <t>Ted Cuno</t>
  </si>
  <si>
    <t>Plan Review for City of Woodburn(as needed)</t>
  </si>
  <si>
    <t>POLK CO.</t>
  </si>
  <si>
    <t>1733 total</t>
  </si>
  <si>
    <t>See Below</t>
  </si>
  <si>
    <t>2 FTE</t>
  </si>
  <si>
    <t>Seaside OR</t>
  </si>
  <si>
    <t>Bob Mitchell</t>
  </si>
  <si>
    <t xml:space="preserve">Cannon Beach, </t>
  </si>
  <si>
    <t>Done By Clatsop County</t>
  </si>
  <si>
    <t>Gresham</t>
  </si>
  <si>
    <t>Mark Krenz</t>
  </si>
  <si>
    <t>23.43 Square Miles (City of Gresham Only)</t>
  </si>
  <si>
    <t>East Multnomah County</t>
  </si>
  <si>
    <t>10 Simple/15 Complex</t>
  </si>
  <si>
    <t xml:space="preserve">New Construction, Additions 21 Days                                 Tenant Improvements, Remodels 14 days                                                           </t>
  </si>
  <si>
    <t>14.20 (Budgeted, 11.20 Actual on 6/30/2014)</t>
  </si>
  <si>
    <t>1.00 (Budgeted; Actual was 0.00 on 6/30/2014)</t>
  </si>
  <si>
    <t>2.00 (Budgeted; Actual was 0.00 on 6/30/2014)</t>
  </si>
  <si>
    <t>4 Multi-Certified; 0 able to do all insp for residential (as of June 30th, 2014)</t>
  </si>
  <si>
    <t>City of Corvallis</t>
  </si>
  <si>
    <t>Dan Carlson</t>
  </si>
  <si>
    <t>Benton County - Electrical</t>
  </si>
  <si>
    <t>City of Bend</t>
  </si>
  <si>
    <t>Melanie Paule for Building Official Joe McClay</t>
  </si>
  <si>
    <t>2013 estimate 81,236</t>
  </si>
  <si>
    <t>No method to track</t>
  </si>
  <si>
    <t xml:space="preserve">26 applications; 117 permits </t>
  </si>
  <si>
    <t>890 applications; 4331 permits</t>
  </si>
  <si>
    <t>1132 applications; 1383 permits</t>
  </si>
  <si>
    <t>164 applications; 210 permits</t>
  </si>
  <si>
    <t>978 applications; 1000 permits</t>
  </si>
  <si>
    <t>3 applications; 4 permits</t>
  </si>
  <si>
    <t>203 applications; 739 permits</t>
  </si>
  <si>
    <t>220 applications; 578 permits</t>
  </si>
  <si>
    <t>3616 applications; 8362 permits</t>
  </si>
  <si>
    <t>City of Salem</t>
  </si>
  <si>
    <t xml:space="preserve">Rebai Tamerhoulet </t>
  </si>
  <si>
    <t xml:space="preserve">IGA with State and Marion County.  </t>
  </si>
  <si>
    <t>4 weeks = 20 days</t>
  </si>
  <si>
    <t>This data not tracked</t>
  </si>
  <si>
    <t xml:space="preserve"> </t>
  </si>
  <si>
    <t>Do not track other.</t>
  </si>
  <si>
    <t>2 -Permit Techs; 3 - Permit Specialists; 1 -Department Technology Support Analyst;  1 - Staff Assistant</t>
  </si>
  <si>
    <t>1 - Division Administrator;    1 - Management Analyst II;</t>
  </si>
  <si>
    <t>1- Project Coordinator; 1 Engineer Vacant</t>
  </si>
  <si>
    <t>Woodburn</t>
  </si>
  <si>
    <t>no</t>
  </si>
  <si>
    <t>less than 10 days</t>
  </si>
  <si>
    <t>TI 2-3 weeks; new 4-6 weeks</t>
  </si>
  <si>
    <t>N/A</t>
  </si>
  <si>
    <t>Unknown</t>
  </si>
  <si>
    <t>City of Forest Grove &amp; Cornelius</t>
  </si>
  <si>
    <t>Richard Mead / Building Official</t>
  </si>
  <si>
    <t>8 sq. mi.</t>
  </si>
  <si>
    <t>City of Cornelius</t>
  </si>
  <si>
    <t>3 Days</t>
  </si>
  <si>
    <t>15-30 days</t>
  </si>
  <si>
    <t>Done through Washington County</t>
  </si>
  <si>
    <t xml:space="preserve">We have no way to measure with current software. </t>
  </si>
  <si>
    <t>CITY OF BEAVERTON</t>
  </si>
  <si>
    <t>Brad Roast</t>
  </si>
  <si>
    <t>Lake Oswego</t>
  </si>
  <si>
    <t>Bob Gilmore</t>
  </si>
  <si>
    <t>None</t>
  </si>
  <si>
    <t>10 Days</t>
  </si>
  <si>
    <t>CLATSOP COUNTY</t>
  </si>
  <si>
    <t>Jim Byerley</t>
  </si>
  <si>
    <t>IGA City of Warrenton &amp; Astoria - Plumbing Inspections</t>
  </si>
  <si>
    <t>10 days</t>
  </si>
  <si>
    <t>City of Eugene</t>
  </si>
  <si>
    <t>Data for Fiscal Year 2014</t>
  </si>
  <si>
    <t>Stuart Ramsing</t>
  </si>
  <si>
    <t>Administer buidling permits in the eugene Urban Transistion Area for Lane County under the authority of an Intergovernmental Agreement.</t>
  </si>
  <si>
    <t>The City of Eugene assesses each project individually when plans are received and then commits to a date when the 1st review will be complete.   The timelines for 1st review will vary based on the volume of permits in review at any given time.</t>
  </si>
  <si>
    <t>9437 Building Permits Issued, 311 other</t>
  </si>
  <si>
    <t>Marion County</t>
  </si>
  <si>
    <t>Warren Jackson</t>
  </si>
  <si>
    <t>Struct/Mech - 15 cities
Plumbing - 16 cities
Electrical - 17 cities</t>
  </si>
  <si>
    <t>20 Days</t>
  </si>
  <si>
    <t>90% est.</t>
  </si>
  <si>
    <t>Less than 1%</t>
  </si>
  <si>
    <t>POLK CO</t>
  </si>
  <si>
    <t>Tanya Wiliams</t>
  </si>
  <si>
    <t>Hillsboro</t>
  </si>
  <si>
    <t>JACKSON COUNTY</t>
  </si>
  <si>
    <t>TED ZUK</t>
  </si>
  <si>
    <t>Unincorporated Area 62,725</t>
  </si>
  <si>
    <t>Electrical - three cities
All inspections - two cities
Per IGA - all insps. -one city</t>
  </si>
  <si>
    <t>10 each review%</t>
  </si>
  <si>
    <t>10 days each additional review%</t>
  </si>
  <si>
    <t>do not track separately</t>
  </si>
  <si>
    <t>All inspectors are multi certified - disciplines
 listed above are in primary trade experience</t>
  </si>
  <si>
    <t>City of Portland</t>
  </si>
  <si>
    <t>JoAnn Lee</t>
  </si>
  <si>
    <t>Additions, New, &amp; Other New Construction 15 days; Alterations - 7 days</t>
  </si>
  <si>
    <t>Additions and New Construction - 20 days; Alterations - 10 days</t>
  </si>
  <si>
    <t>Not Available</t>
  </si>
  <si>
    <t>2013-14 OBOA Permit and Inspection Survey Data</t>
  </si>
  <si>
    <t>OBOA Permit and Inspection Data Survey 2012-13</t>
  </si>
  <si>
    <t>Jusidiction</t>
  </si>
  <si>
    <t>Ashland</t>
  </si>
  <si>
    <t>Astoria</t>
  </si>
  <si>
    <t>Beaverton</t>
  </si>
  <si>
    <t>Corvallis</t>
  </si>
  <si>
    <t>Eugene</t>
  </si>
  <si>
    <t>Happy Valley</t>
  </si>
  <si>
    <t>Hilsboro</t>
  </si>
  <si>
    <t>McMinnville</t>
  </si>
  <si>
    <t>Milwaukie</t>
  </si>
  <si>
    <t>Portland</t>
  </si>
  <si>
    <t>Salem</t>
  </si>
  <si>
    <t>Seaside</t>
  </si>
  <si>
    <t>Tualatin</t>
  </si>
  <si>
    <t>Jackson County</t>
  </si>
  <si>
    <t>Washington County</t>
  </si>
  <si>
    <t>City of Gresham 23.44Multnomah County 194.00</t>
  </si>
  <si>
    <t>11.2 sq. mi.</t>
  </si>
  <si>
    <t>49 sq mi</t>
  </si>
  <si>
    <t>2802 Square Miles</t>
  </si>
  <si>
    <t>22078*</t>
  </si>
  <si>
    <t>158,000 City Limits</t>
  </si>
  <si>
    <t>Census 2010 data Population: 113,275 
including Multnomah County</t>
  </si>
  <si>
    <t>26fK</t>
  </si>
  <si>
    <t>203,206 total - 75537 unicorporated</t>
  </si>
  <si>
    <t>Work For Other Jusidictions</t>
  </si>
  <si>
    <t>Thru IGA's, Back-up inspectors</t>
  </si>
  <si>
    <t>Benton County - A-Level Electrical</t>
  </si>
  <si>
    <t>IGA with Multnomah County
IGA with Troutdale  
IGA with Fairview 
IGA with Hillsboro</t>
  </si>
  <si>
    <t>Fill in for City of Milwaukie</t>
  </si>
  <si>
    <t>Yes - IGA with Yamill County</t>
  </si>
  <si>
    <t>We have an IGA with the city of Happy Valley, however it is primarily used for them covering inspections when I am away from the office.</t>
  </si>
  <si>
    <t>IGA with Multnomah County</t>
  </si>
  <si>
    <t>Marion County, State of Oregon (BCD)</t>
  </si>
  <si>
    <t>City of Durham</t>
  </si>
  <si>
    <t>8 to varying degrees - 3 all inspections -and 3 just electrical - other 2 are IGAas needed</t>
  </si>
  <si>
    <t>Struct/Mech - 17 cities
Plumbing - 18 cities
Electrical - 18 cities</t>
  </si>
  <si>
    <t>Cornilius, Forest Grove,North Plains, Sherwood, Tualitin, Gaston, Banks</t>
  </si>
  <si>
    <t>2 Days</t>
  </si>
  <si>
    <t>10 (14 Calendar)</t>
  </si>
  <si>
    <t>Additions, New, &amp; Other New Construction - 15 days;                                                Alterations - 7 days</t>
  </si>
  <si>
    <t>1 week</t>
  </si>
  <si>
    <t>OTC - 3 - 5 (depends on complexity)</t>
  </si>
  <si>
    <t>10days</t>
  </si>
  <si>
    <t>100%, 10 Days</t>
  </si>
  <si>
    <t xml:space="preserve">1st letter 15 days </t>
  </si>
  <si>
    <t>90% (to begin review)</t>
  </si>
  <si>
    <t>41% meet goal</t>
  </si>
  <si>
    <t>15 (21 Calendar)</t>
  </si>
  <si>
    <t>14 Days CTI/21 Days Multi-family/New Construction</t>
  </si>
  <si>
    <t>15 days</t>
  </si>
  <si>
    <t>15 Days</t>
  </si>
  <si>
    <t>30 days</t>
  </si>
  <si>
    <t>20 days</t>
  </si>
  <si>
    <t>3 weeks</t>
  </si>
  <si>
    <t>OTC - 5 - 7 -  9 (depends on complexity)</t>
  </si>
  <si>
    <t>CO - 56%,                                                                              RS - 64%                                                  Composite - 61%</t>
  </si>
  <si>
    <t>231 of 1632 building permits were reviewed as OTC - 14% (14.2)</t>
  </si>
  <si>
    <t>84% (includes E-permits)</t>
  </si>
  <si>
    <t>Valuation - Permits for Commercial Construction 
(Million)</t>
  </si>
  <si>
    <t>$1.09 billion</t>
  </si>
  <si>
    <t>Total Valuation $398.7 million</t>
  </si>
  <si>
    <t>Valuation - Permits for Residential Construction
(Million)</t>
  </si>
  <si>
    <t>1722 BLDG only</t>
  </si>
  <si>
    <t>Yamhill County</t>
  </si>
  <si>
    <t>Clackamas County</t>
  </si>
  <si>
    <t>County</t>
  </si>
  <si>
    <t>205 resd, and commercial</t>
  </si>
  <si>
    <t xml:space="preserve">Average 4 daily </t>
  </si>
  <si>
    <t>Average 2 daily</t>
  </si>
  <si>
    <t xml:space="preserve">Average 2 daily </t>
  </si>
  <si>
    <t>incl in Structural</t>
  </si>
  <si>
    <t>listed in struct</t>
  </si>
  <si>
    <t>Included above</t>
  </si>
  <si>
    <t>14 demo's</t>
  </si>
  <si>
    <t xml:space="preserve"> -  </t>
  </si>
  <si>
    <t>(1) A-level; (3) 1 and 2</t>
  </si>
  <si>
    <t>5 (3 Elec &amp; 2 Plmb)</t>
  </si>
  <si>
    <t>1 and 4</t>
  </si>
  <si>
    <t>1 (Engineer)</t>
  </si>
  <si>
    <t>all</t>
  </si>
  <si>
    <t>* 2012 US Census</t>
  </si>
  <si>
    <t>** Stand alone mechanical, electrical, and plumbing permits, does not include combination permits such as new SFR</t>
  </si>
  <si>
    <t>OBOA Permit and Inspection Data Survey 2011-12</t>
  </si>
  <si>
    <t>47.9 sq mi (2010)</t>
  </si>
  <si>
    <t>157,000 City Limits</t>
  </si>
  <si>
    <t>154,637 (2010)</t>
  </si>
  <si>
    <t>26K</t>
  </si>
  <si>
    <t>IGA with Multnomah County 
IGA with Troutdale</t>
  </si>
  <si>
    <t>Struct/Mech - 17 cities
Plumbing - 18 cities
Electrical - 19 cities</t>
  </si>
  <si>
    <t>Additions, New, &amp; Other New Construction - 15 days;                                                   Alterations - 7 days</t>
  </si>
  <si>
    <t>59% meet goal</t>
  </si>
  <si>
    <t>OTC - 5 - 7 - 9 (depends on complexity)</t>
  </si>
  <si>
    <t>CO - 61%,                                                          RS - 66%                                    Composite - 64%</t>
  </si>
  <si>
    <t>160 of 1155 building permits were reviewed as OTC - 14% (13.8)</t>
  </si>
  <si>
    <t>Total Valuation $296.7 million</t>
  </si>
  <si>
    <t>1474 BLDG only</t>
  </si>
  <si>
    <t>165 resd. And commercial</t>
  </si>
  <si>
    <t>Combined 21,668</t>
  </si>
  <si>
    <t>ALL</t>
  </si>
  <si>
    <t>Permit Data for Fiscal Year 2010-11</t>
  </si>
  <si>
    <t>City of Beaverton</t>
  </si>
  <si>
    <t>City of Gresham</t>
  </si>
  <si>
    <t xml:space="preserve">City of McMinnville </t>
  </si>
  <si>
    <t>City of WoodVillage</t>
  </si>
  <si>
    <t>BENTON COUNTY</t>
  </si>
  <si>
    <t>Eric Schmidt</t>
  </si>
  <si>
    <t>Bonnie Lanz</t>
  </si>
  <si>
    <t>JoAnne Lee</t>
  </si>
  <si>
    <t>Jim Sayers</t>
  </si>
  <si>
    <t>Marie Kizzar</t>
  </si>
  <si>
    <t>Linda McDermott</t>
  </si>
  <si>
    <t>5 square miles</t>
  </si>
  <si>
    <t>20,400 based on the
 July, 2011 Census</t>
  </si>
  <si>
    <t>yes</t>
  </si>
  <si>
    <t>IGA with Multnomah County and City of Troutdale</t>
  </si>
  <si>
    <t>IGA with Happy Valley and West Linn for shared services.</t>
  </si>
  <si>
    <t>Durham</t>
  </si>
  <si>
    <t>contracted for plan review &amp; inspections of the cities of Philomath and Adair Village</t>
  </si>
  <si>
    <t>Struct/Mech - 17
Plumbing - 18
Electrical - 19</t>
  </si>
  <si>
    <t>10 simple/15 complex</t>
  </si>
  <si>
    <t>10 Business Days</t>
  </si>
  <si>
    <t>Additions, New, &amp; Other New Construction - 15 days
Alterations - 7 days</t>
  </si>
  <si>
    <t>10 working days</t>
  </si>
  <si>
    <t>3 days</t>
  </si>
  <si>
    <t>76% sfr - 91% others</t>
  </si>
  <si>
    <t>15 days CTI/25 days multi-family/25 new construction</t>
  </si>
  <si>
    <t>15 to 20 Business Days</t>
  </si>
  <si>
    <t>10 - 15</t>
  </si>
  <si>
    <t>90% meeting customer needs</t>
  </si>
  <si>
    <t>Solar permits only</t>
  </si>
  <si>
    <t>CO - 64%, RS-67%
Composite - 66%</t>
  </si>
  <si>
    <t>Res - 30.8%
Comm - 29.3%
Com Mech - 53.1%</t>
  </si>
  <si>
    <t>1772 - to include all, I have no way to break out the individual inspections</t>
  </si>
  <si>
    <t>n/a</t>
  </si>
  <si>
    <t>2 {BO does all inspections}</t>
  </si>
  <si>
    <t xml:space="preserve">No full-time, all inspectors </t>
  </si>
  <si>
    <t>are on-call as needed.</t>
  </si>
  <si>
    <t>All staff members have  multiple certifications but only 3 are able to do all residential inspections.</t>
  </si>
  <si>
    <t>Everything except Electrical</t>
  </si>
  <si>
    <t>2  &amp; 2 can do all except elec.</t>
  </si>
  <si>
    <t>3 (however elec. By IGA w/ Wash. Co.)</t>
  </si>
  <si>
    <t>2 - except elec</t>
  </si>
  <si>
    <t>1…except elec.</t>
  </si>
  <si>
    <t>3, our insp. Have 2 or 3 certs, not all 4</t>
  </si>
  <si>
    <t>Insp. Are multi-cert (res. Plmb/elect) and plans exam. Bo is struct insp &amp; plans exam.</t>
  </si>
  <si>
    <t>0.25 FTE compliance officer</t>
  </si>
  <si>
    <t>4.0 cross-certified "residential inspectors", 0.9 code enf. Insp.</t>
  </si>
  <si>
    <t>2 FTE for all</t>
  </si>
  <si>
    <t>11.5 non specialty code staff</t>
  </si>
  <si>
    <t>Some positions overlap</t>
  </si>
  <si>
    <t>BO does insp.</t>
  </si>
  <si>
    <t>contract</t>
  </si>
  <si>
    <t>4 plus 1ea. Plumb &amp; Elec contracts</t>
  </si>
  <si>
    <t>19 sprinkler</t>
  </si>
  <si>
    <t>170 MHI</t>
  </si>
  <si>
    <t>Sp. Observ - 27  MHI - 127</t>
  </si>
  <si>
    <t>Can get data later</t>
  </si>
  <si>
    <t>2038 Fire-life  Alarm/Sprklr  s/w - d/w demo misc</t>
  </si>
  <si>
    <t>IGA with Wash. Co.</t>
  </si>
  <si>
    <t>18551 - Res Only</t>
  </si>
  <si>
    <t>36331 - inc. co. str &amp; mech</t>
  </si>
  <si>
    <t>9,611 (9,288 - State Codes Only)</t>
  </si>
  <si>
    <t>37 -TI</t>
  </si>
  <si>
    <t>Valuation - Permits for Residential Construction (million)</t>
  </si>
  <si>
    <t>Valuation - Permits for Commercial Construction (million)</t>
  </si>
  <si>
    <t>0% to 1%</t>
  </si>
  <si>
    <t>less than 5%</t>
  </si>
  <si>
    <t>varies</t>
  </si>
  <si>
    <t>New - 20       Add. &amp; Small - 10  Revisions - 5   Def. Sub. - 10</t>
  </si>
  <si>
    <t xml:space="preserve">10-days unless complex </t>
  </si>
  <si>
    <t>TI- 2 - 3 weeks  NEW  4 - 6 wks</t>
  </si>
  <si>
    <t>15-20</t>
  </si>
  <si>
    <t>15 - light comm       20 - other</t>
  </si>
  <si>
    <t>1 to 5</t>
  </si>
  <si>
    <t>14-21</t>
  </si>
  <si>
    <t>less than 10</t>
  </si>
  <si>
    <t>Additions, New, &amp; Other New Construction - 15 days;                    Alterations - 7 days</t>
  </si>
  <si>
    <t>1 to 2</t>
  </si>
  <si>
    <t>Struct/Mech - 3   Plumbing - 4   Electrical - 8</t>
  </si>
  <si>
    <t>Struct/Mech - 17   Plumbing - 18  Electrical - 19</t>
  </si>
  <si>
    <t>All Programs - 1  except Elec - 2</t>
  </si>
  <si>
    <t>Struct/Mech - 6   Plumb/Elec  - 7</t>
  </si>
  <si>
    <t>1 - All Prog. Exc.   Com Mech - 3  Com. Plumbing- 2  Com. Elec. - 2</t>
  </si>
  <si>
    <t>Yes</t>
  </si>
  <si>
    <t>All Programs - 1</t>
  </si>
  <si>
    <t>Yes, IGA with Eugene</t>
  </si>
  <si>
    <t>IGA - for Commercial Plan Review as needed</t>
  </si>
  <si>
    <t>Electrical - 1  1200cn -DEQ</t>
  </si>
  <si>
    <t>100,000 approx.</t>
  </si>
  <si>
    <t>7000 winter 20,000 summer</t>
  </si>
  <si>
    <t>5000 approx.</t>
  </si>
  <si>
    <t>3 ish</t>
  </si>
  <si>
    <t>20 approx.</t>
  </si>
  <si>
    <t>John McAllister</t>
  </si>
  <si>
    <t>John Hixon</t>
  </si>
  <si>
    <t>Rex Turner</t>
  </si>
  <si>
    <t>Robert Rice</t>
  </si>
  <si>
    <t>Ted Zuk</t>
  </si>
  <si>
    <t>Mark Van Voast</t>
  </si>
  <si>
    <t>Aaron Yuma</t>
  </si>
  <si>
    <t>Steve Krieg</t>
  </si>
  <si>
    <t>Martin Brown</t>
  </si>
  <si>
    <t>Lisa Hopper</t>
  </si>
  <si>
    <t>Tom Phillips</t>
  </si>
  <si>
    <t>Lee Moore</t>
  </si>
  <si>
    <t>Jason Bush</t>
  </si>
  <si>
    <t>Jeff Kennedy</t>
  </si>
  <si>
    <t>Ken Sandlin</t>
  </si>
  <si>
    <t>Carl Dependahl</t>
  </si>
  <si>
    <t>Mark Whitmill</t>
  </si>
  <si>
    <t>Todd Meador</t>
  </si>
  <si>
    <t>Robert L. Godon</t>
  </si>
  <si>
    <t>Robert Mathias</t>
  </si>
  <si>
    <t>Michael Grubbs</t>
  </si>
  <si>
    <t>Melanie Adams</t>
  </si>
  <si>
    <t>Respondant</t>
  </si>
  <si>
    <t>Washington Co.</t>
  </si>
  <si>
    <t>Marion Co.</t>
  </si>
  <si>
    <t>Linn Co.</t>
  </si>
  <si>
    <t>Klamath Co.</t>
  </si>
  <si>
    <t>Josephine Co.</t>
  </si>
  <si>
    <t>Jackson Co.  FY 2010-11</t>
  </si>
  <si>
    <t>Hood River Co.</t>
  </si>
  <si>
    <t>Douglas Co.</t>
  </si>
  <si>
    <t>Wilsonville</t>
  </si>
  <si>
    <t>City of Tualatin</t>
  </si>
  <si>
    <t>Springfield</t>
  </si>
  <si>
    <t>Lebanon</t>
  </si>
  <si>
    <t>Independence</t>
  </si>
  <si>
    <t>Grants Pass</t>
  </si>
  <si>
    <t>Florence</t>
  </si>
  <si>
    <t>Dallas</t>
  </si>
  <si>
    <t>Central Point</t>
  </si>
  <si>
    <t>Canby</t>
  </si>
  <si>
    <t>City of Albany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</si>
</sst>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&quot;$&quot;#,##0"/>
    <numFmt numFmtId="166" formatCode="&quot;$&quot;#,##0.0_);\(&quot;$&quot;#,##0.0\)"/>
    <numFmt numFmtId="167" formatCode="&quot;$&quot;#,##0.0_);[Red]\(&quot;$&quot;#,##0.0\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30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2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Border="1"/>
    <xf numFmtId="3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3" fontId="2" fillId="0" borderId="0" xfId="0" applyNumberFormat="1" applyFont="1" applyBorder="1"/>
    <xf numFmtId="0" fontId="2" fillId="0" borderId="2" xfId="0" applyFont="1" applyBorder="1" applyAlignment="1">
      <alignment vertical="center" wrapText="1"/>
    </xf>
    <xf numFmtId="9" fontId="2" fillId="0" borderId="0" xfId="0" applyNumberFormat="1" applyFont="1" applyBorder="1" applyAlignment="1">
      <alignment vertical="center" wrapText="1"/>
    </xf>
    <xf numFmtId="9" fontId="2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3" fontId="0" fillId="0" borderId="5" xfId="0" applyNumberFormat="1" applyBorder="1"/>
    <xf numFmtId="0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5" xfId="0" applyBorder="1"/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6" fontId="0" fillId="0" borderId="5" xfId="2" applyNumberFormat="1" applyFon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37" fontId="6" fillId="0" borderId="5" xfId="1" applyNumberFormat="1" applyFont="1" applyBorder="1" applyAlignment="1">
      <alignment horizontal="center" vertical="center"/>
    </xf>
    <xf numFmtId="37" fontId="0" fillId="0" borderId="5" xfId="1" applyNumberFormat="1" applyFont="1" applyBorder="1" applyAlignment="1">
      <alignment horizontal="center" vertical="center"/>
    </xf>
    <xf numFmtId="37" fontId="0" fillId="0" borderId="5" xfId="1" applyNumberFormat="1" applyFont="1" applyBorder="1" applyAlignment="1">
      <alignment horizontal="center"/>
    </xf>
    <xf numFmtId="37" fontId="0" fillId="0" borderId="6" xfId="1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6" fontId="0" fillId="0" borderId="5" xfId="0" applyNumberFormat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/>
    <xf numFmtId="0" fontId="0" fillId="3" borderId="12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3" fontId="2" fillId="0" borderId="5" xfId="0" applyNumberFormat="1" applyFont="1" applyBorder="1"/>
    <xf numFmtId="3" fontId="0" fillId="3" borderId="5" xfId="0" applyNumberFormat="1" applyFill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3" borderId="5" xfId="0" applyNumberForma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vertical="center" wrapText="1"/>
    </xf>
    <xf numFmtId="9" fontId="0" fillId="3" borderId="5" xfId="0" applyNumberFormat="1" applyFill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2" fillId="0" borderId="6" xfId="0" applyNumberFormat="1" applyFont="1" applyBorder="1" applyAlignment="1">
      <alignment vertical="center" wrapText="1"/>
    </xf>
    <xf numFmtId="9" fontId="0" fillId="3" borderId="6" xfId="0" applyNumberFormat="1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/>
    </xf>
    <xf numFmtId="0" fontId="0" fillId="3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0" fillId="3" borderId="6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3" fontId="0" fillId="3" borderId="5" xfId="0" applyNumberForma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0" fillId="3" borderId="6" xfId="0" applyNumberForma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3" borderId="10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2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7" xfId="0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9" fontId="0" fillId="3" borderId="5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/>
    </xf>
    <xf numFmtId="9" fontId="0" fillId="0" borderId="6" xfId="0" applyNumberFormat="1" applyFill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16" fontId="0" fillId="3" borderId="5" xfId="0" quotePrefix="1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3" borderId="5" xfId="0" applyNumberForma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6" fontId="0" fillId="0" borderId="18" xfId="0" applyNumberFormat="1" applyBorder="1" applyAlignment="1">
      <alignment horizontal="center" vertical="center"/>
    </xf>
    <xf numFmtId="167" fontId="0" fillId="3" borderId="6" xfId="0" applyNumberForma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0" fillId="3" borderId="5" xfId="0" applyFill="1" applyBorder="1"/>
    <xf numFmtId="0" fontId="0" fillId="0" borderId="5" xfId="0" applyFill="1" applyBorder="1"/>
    <xf numFmtId="3" fontId="0" fillId="3" borderId="5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0" xfId="0" applyFill="1"/>
    <xf numFmtId="0" fontId="0" fillId="0" borderId="0" xfId="0" applyFill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4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0" fillId="4" borderId="5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0" fillId="3" borderId="23" xfId="0" applyNumberForma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22" xfId="0" applyNumberForma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7" fontId="0" fillId="3" borderId="23" xfId="4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37" fontId="0" fillId="3" borderId="0" xfId="0" applyNumberFormat="1" applyFill="1" applyBorder="1" applyAlignment="1">
      <alignment horizontal="center" vertical="center"/>
    </xf>
    <xf numFmtId="3" fontId="0" fillId="3" borderId="2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23" xfId="0" applyNumberFormat="1" applyFill="1" applyBorder="1" applyAlignment="1">
      <alignment horizontal="center" vertical="center"/>
    </xf>
    <xf numFmtId="0" fontId="0" fillId="3" borderId="5" xfId="0" applyFill="1" applyBorder="1" applyAlignment="1"/>
    <xf numFmtId="37" fontId="0" fillId="3" borderId="3" xfId="0" applyNumberFormat="1" applyFill="1" applyBorder="1" applyAlignment="1">
      <alignment horizontal="center" vertical="center"/>
    </xf>
    <xf numFmtId="3" fontId="0" fillId="3" borderId="5" xfId="0" applyNumberFormat="1" applyFill="1" applyBorder="1"/>
    <xf numFmtId="3" fontId="0" fillId="0" borderId="5" xfId="0" applyNumberFormat="1" applyFill="1" applyBorder="1"/>
    <xf numFmtId="3" fontId="2" fillId="3" borderId="2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7" fontId="0" fillId="3" borderId="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/>
    </xf>
    <xf numFmtId="0" fontId="2" fillId="0" borderId="21" xfId="0" applyFont="1" applyFill="1" applyBorder="1" applyAlignment="1">
      <alignment vertical="center" wrapText="1"/>
    </xf>
    <xf numFmtId="37" fontId="0" fillId="3" borderId="0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0" fillId="3" borderId="3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44" fontId="0" fillId="3" borderId="6" xfId="2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44" fontId="0" fillId="3" borderId="5" xfId="2" applyFont="1" applyFill="1" applyBorder="1" applyAlignment="1">
      <alignment horizontal="center" vertical="center"/>
    </xf>
    <xf numFmtId="166" fontId="0" fillId="3" borderId="24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4" borderId="5" xfId="0" applyNumberFormat="1" applyFill="1" applyBorder="1" applyAlignment="1">
      <alignment horizontal="center" vertical="center"/>
    </xf>
    <xf numFmtId="9" fontId="0" fillId="3" borderId="0" xfId="0" applyNumberFormat="1" applyFill="1" applyBorder="1" applyAlignment="1">
      <alignment horizontal="center" vertical="center"/>
    </xf>
    <xf numFmtId="9" fontId="0" fillId="3" borderId="22" xfId="0" applyNumberForma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vertical="center" wrapText="1"/>
    </xf>
    <xf numFmtId="9" fontId="0" fillId="0" borderId="2" xfId="0" applyNumberFormat="1" applyFill="1" applyBorder="1" applyAlignment="1">
      <alignment horizontal="center" vertical="center"/>
    </xf>
    <xf numFmtId="9" fontId="0" fillId="4" borderId="6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9" fontId="0" fillId="3" borderId="23" xfId="0" applyNumberFormat="1" applyFill="1" applyBorder="1" applyAlignment="1">
      <alignment horizontal="center" vertical="center"/>
    </xf>
    <xf numFmtId="9" fontId="2" fillId="0" borderId="21" xfId="0" applyNumberFormat="1" applyFont="1" applyFill="1" applyBorder="1" applyAlignment="1">
      <alignment vertical="center" wrapText="1"/>
    </xf>
    <xf numFmtId="9" fontId="0" fillId="3" borderId="24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 wrapText="1"/>
    </xf>
    <xf numFmtId="16" fontId="0" fillId="0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37" fontId="6" fillId="3" borderId="24" xfId="4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vertical="center"/>
    </xf>
    <xf numFmtId="0" fontId="0" fillId="0" borderId="3" xfId="0" applyFill="1" applyBorder="1"/>
    <xf numFmtId="0" fontId="0" fillId="3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0" borderId="26" xfId="0" applyFont="1" applyFill="1" applyBorder="1"/>
    <xf numFmtId="0" fontId="0" fillId="0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</cellXfs>
  <cellStyles count="5">
    <cellStyle name="Comma" xfId="4" builtinId="3"/>
    <cellStyle name="Comma 2" xfId="1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" sqref="B6"/>
    </sheetView>
  </sheetViews>
  <sheetFormatPr defaultRowHeight="12.75" x14ac:dyDescent="0.2"/>
  <cols>
    <col min="1" max="1" width="33.85546875" style="18" customWidth="1"/>
    <col min="2" max="20" width="39.85546875" customWidth="1"/>
    <col min="21" max="48" width="9.140625" style="13" customWidth="1"/>
  </cols>
  <sheetData>
    <row r="1" spans="1:48" ht="40.5" customHeight="1" thickBot="1" x14ac:dyDescent="0.35">
      <c r="A1" s="303" t="s">
        <v>164</v>
      </c>
      <c r="B1" s="303"/>
      <c r="C1" s="303"/>
      <c r="D1" s="303"/>
      <c r="E1" s="30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13"/>
      <c r="T1" s="13"/>
    </row>
    <row r="2" spans="1:48" ht="36" customHeight="1" thickBot="1" x14ac:dyDescent="0.25">
      <c r="A2" s="41" t="s">
        <v>35</v>
      </c>
      <c r="B2" s="73" t="s">
        <v>38</v>
      </c>
      <c r="C2" s="39" t="s">
        <v>126</v>
      </c>
      <c r="D2" s="73" t="s">
        <v>89</v>
      </c>
      <c r="E2" s="39" t="s">
        <v>57</v>
      </c>
      <c r="F2" s="73" t="s">
        <v>132</v>
      </c>
      <c r="G2" s="39" t="s">
        <v>86</v>
      </c>
      <c r="H2" s="73" t="s">
        <v>65</v>
      </c>
      <c r="I2" s="39" t="s">
        <v>136</v>
      </c>
      <c r="J2" s="73" t="s">
        <v>118</v>
      </c>
      <c r="K2" s="39" t="s">
        <v>76</v>
      </c>
      <c r="L2" s="73" t="s">
        <v>150</v>
      </c>
      <c r="M2" s="39" t="s">
        <v>151</v>
      </c>
      <c r="N2" s="73" t="s">
        <v>128</v>
      </c>
      <c r="O2" s="39" t="s">
        <v>142</v>
      </c>
      <c r="P2" s="73" t="s">
        <v>159</v>
      </c>
      <c r="Q2" s="39" t="s">
        <v>102</v>
      </c>
      <c r="R2" s="73" t="s">
        <v>72</v>
      </c>
      <c r="S2" s="39" t="s">
        <v>112</v>
      </c>
      <c r="T2" s="73" t="s">
        <v>47</v>
      </c>
    </row>
    <row r="3" spans="1:48" s="1" customFormat="1" ht="30" customHeight="1" thickBot="1" x14ac:dyDescent="0.25">
      <c r="A3" s="40" t="s">
        <v>34</v>
      </c>
      <c r="B3" s="74" t="s">
        <v>37</v>
      </c>
      <c r="C3" s="50" t="s">
        <v>37</v>
      </c>
      <c r="D3" s="74" t="s">
        <v>37</v>
      </c>
      <c r="E3" s="50" t="s">
        <v>37</v>
      </c>
      <c r="F3" s="74" t="s">
        <v>37</v>
      </c>
      <c r="G3" s="50" t="s">
        <v>37</v>
      </c>
      <c r="H3" s="74" t="s">
        <v>37</v>
      </c>
      <c r="I3" s="50" t="s">
        <v>137</v>
      </c>
      <c r="J3" s="74" t="s">
        <v>37</v>
      </c>
      <c r="K3" s="50" t="s">
        <v>37</v>
      </c>
      <c r="L3" s="74" t="s">
        <v>37</v>
      </c>
      <c r="M3" s="50" t="s">
        <v>37</v>
      </c>
      <c r="N3" s="74" t="s">
        <v>37</v>
      </c>
      <c r="O3" s="50" t="s">
        <v>37</v>
      </c>
      <c r="P3" s="74" t="s">
        <v>37</v>
      </c>
      <c r="Q3" s="50" t="s">
        <v>37</v>
      </c>
      <c r="R3" s="74" t="s">
        <v>37</v>
      </c>
      <c r="S3" s="50" t="s">
        <v>37</v>
      </c>
      <c r="T3" s="74" t="s">
        <v>37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4" spans="1:48" s="2" customFormat="1" ht="23.25" customHeight="1" thickTop="1" thickBot="1" x14ac:dyDescent="0.25">
      <c r="A4" s="21" t="s">
        <v>30</v>
      </c>
      <c r="B4" s="75" t="s">
        <v>39</v>
      </c>
      <c r="C4" s="42" t="s">
        <v>127</v>
      </c>
      <c r="D4" s="75" t="s">
        <v>90</v>
      </c>
      <c r="E4" s="42" t="s">
        <v>58</v>
      </c>
      <c r="F4" s="75" t="s">
        <v>133</v>
      </c>
      <c r="G4" s="42" t="s">
        <v>87</v>
      </c>
      <c r="H4" s="75" t="s">
        <v>66</v>
      </c>
      <c r="I4" s="42" t="s">
        <v>138</v>
      </c>
      <c r="J4" s="75" t="s">
        <v>119</v>
      </c>
      <c r="K4" s="42" t="s">
        <v>77</v>
      </c>
      <c r="L4" s="75" t="s">
        <v>149</v>
      </c>
      <c r="M4" s="42" t="s">
        <v>152</v>
      </c>
      <c r="N4" s="75" t="s">
        <v>129</v>
      </c>
      <c r="O4" s="42" t="s">
        <v>143</v>
      </c>
      <c r="P4" s="75" t="s">
        <v>160</v>
      </c>
      <c r="Q4" s="56" t="s">
        <v>103</v>
      </c>
      <c r="R4" s="75" t="s">
        <v>73</v>
      </c>
      <c r="S4" s="42" t="s">
        <v>112</v>
      </c>
      <c r="T4" s="75" t="s">
        <v>48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</row>
    <row r="5" spans="1:48" s="3" customFormat="1" ht="16.5" customHeight="1" x14ac:dyDescent="0.2">
      <c r="A5" s="22" t="s">
        <v>0</v>
      </c>
      <c r="B5" s="76">
        <v>17.7</v>
      </c>
      <c r="C5" s="44">
        <v>19.600000000000001</v>
      </c>
      <c r="D5" s="76">
        <v>32</v>
      </c>
      <c r="E5" s="44">
        <v>3.9</v>
      </c>
      <c r="F5" s="76">
        <v>1085</v>
      </c>
      <c r="G5" s="44">
        <v>14.23</v>
      </c>
      <c r="H5" s="76">
        <v>4.8099999999999996</v>
      </c>
      <c r="I5" s="44">
        <v>53.9</v>
      </c>
      <c r="J5" s="76" t="s">
        <v>120</v>
      </c>
      <c r="K5" s="44" t="s">
        <v>78</v>
      </c>
      <c r="L5" s="76">
        <v>24</v>
      </c>
      <c r="M5" s="44">
        <v>2802</v>
      </c>
      <c r="N5" s="76">
        <v>11.2</v>
      </c>
      <c r="O5" s="44">
        <v>1194</v>
      </c>
      <c r="P5" s="76">
        <v>145</v>
      </c>
      <c r="Q5" s="44">
        <v>49</v>
      </c>
      <c r="R5" s="76">
        <v>4.1390000000000002</v>
      </c>
      <c r="S5" s="44">
        <v>5.24</v>
      </c>
      <c r="T5" s="76">
        <v>718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s="6" customFormat="1" ht="81" customHeight="1" x14ac:dyDescent="0.2">
      <c r="A6" s="23" t="s">
        <v>1</v>
      </c>
      <c r="B6" s="77">
        <v>50700</v>
      </c>
      <c r="C6" s="45">
        <v>91935</v>
      </c>
      <c r="D6" s="77" t="s">
        <v>91</v>
      </c>
      <c r="E6" s="45">
        <v>17315</v>
      </c>
      <c r="F6" s="77">
        <v>37244</v>
      </c>
      <c r="G6" s="45">
        <v>55345</v>
      </c>
      <c r="H6" s="77">
        <v>14583</v>
      </c>
      <c r="I6" s="45">
        <v>159190</v>
      </c>
      <c r="J6" s="77">
        <v>34255</v>
      </c>
      <c r="K6" s="45">
        <v>106180</v>
      </c>
      <c r="L6" s="77">
        <v>97114</v>
      </c>
      <c r="M6" s="45" t="s">
        <v>153</v>
      </c>
      <c r="N6" s="77">
        <v>36990</v>
      </c>
      <c r="O6" s="45">
        <v>152800</v>
      </c>
      <c r="P6" s="77">
        <v>592120</v>
      </c>
      <c r="Q6" s="45">
        <v>160614</v>
      </c>
      <c r="R6" s="77">
        <v>6453</v>
      </c>
      <c r="S6" s="45">
        <v>24090</v>
      </c>
      <c r="T6" s="77" t="s">
        <v>49</v>
      </c>
    </row>
    <row r="7" spans="1:48" s="7" customFormat="1" ht="77.25" customHeight="1" x14ac:dyDescent="0.2">
      <c r="A7" s="24" t="s">
        <v>36</v>
      </c>
      <c r="B7" s="78" t="s">
        <v>40</v>
      </c>
      <c r="C7" s="43" t="s">
        <v>40</v>
      </c>
      <c r="D7" s="78" t="s">
        <v>40</v>
      </c>
      <c r="E7" s="43" t="s">
        <v>40</v>
      </c>
      <c r="F7" s="78" t="s">
        <v>134</v>
      </c>
      <c r="G7" s="43" t="s">
        <v>88</v>
      </c>
      <c r="H7" s="78" t="s">
        <v>67</v>
      </c>
      <c r="I7" s="43" t="s">
        <v>139</v>
      </c>
      <c r="J7" s="78" t="s">
        <v>121</v>
      </c>
      <c r="K7" s="43" t="s">
        <v>79</v>
      </c>
      <c r="L7" s="78" t="s">
        <v>116</v>
      </c>
      <c r="M7" s="43" t="s">
        <v>154</v>
      </c>
      <c r="N7" s="78" t="s">
        <v>130</v>
      </c>
      <c r="O7" s="43" t="s">
        <v>144</v>
      </c>
      <c r="P7" s="78" t="s">
        <v>130</v>
      </c>
      <c r="Q7" s="57" t="s">
        <v>104</v>
      </c>
      <c r="R7" s="78" t="s">
        <v>74</v>
      </c>
      <c r="S7" s="43" t="s">
        <v>113</v>
      </c>
      <c r="T7" s="78" t="s">
        <v>50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s="9" customFormat="1" ht="51.75" customHeight="1" x14ac:dyDescent="0.2">
      <c r="A8" s="17" t="s">
        <v>2</v>
      </c>
      <c r="B8" s="79">
        <v>10</v>
      </c>
      <c r="C8" s="31">
        <v>10</v>
      </c>
      <c r="D8" s="79">
        <v>10</v>
      </c>
      <c r="E8" s="31">
        <v>10</v>
      </c>
      <c r="F8" s="79" t="s">
        <v>135</v>
      </c>
      <c r="G8" s="31">
        <v>10</v>
      </c>
      <c r="H8" s="79">
        <v>10</v>
      </c>
      <c r="I8" s="31" t="s">
        <v>140</v>
      </c>
      <c r="J8" s="79" t="s">
        <v>122</v>
      </c>
      <c r="K8" s="31" t="s">
        <v>80</v>
      </c>
      <c r="L8" s="79">
        <v>10</v>
      </c>
      <c r="M8" s="31">
        <v>10</v>
      </c>
      <c r="N8" s="79" t="s">
        <v>131</v>
      </c>
      <c r="O8" s="31" t="s">
        <v>135</v>
      </c>
      <c r="P8" s="79" t="s">
        <v>161</v>
      </c>
      <c r="Q8" s="31">
        <v>10</v>
      </c>
      <c r="R8" s="79">
        <v>5</v>
      </c>
      <c r="S8" s="31" t="s">
        <v>114</v>
      </c>
      <c r="T8" s="79" t="s">
        <v>51</v>
      </c>
    </row>
    <row r="9" spans="1:48" s="10" customFormat="1" ht="43.5" customHeight="1" x14ac:dyDescent="0.2">
      <c r="A9" s="25" t="s">
        <v>3</v>
      </c>
      <c r="B9" s="80">
        <v>1</v>
      </c>
      <c r="C9" s="32">
        <v>1</v>
      </c>
      <c r="D9" s="80">
        <v>0.8</v>
      </c>
      <c r="E9" s="32">
        <v>1</v>
      </c>
      <c r="F9" s="80">
        <v>1</v>
      </c>
      <c r="G9" s="32">
        <v>0.9</v>
      </c>
      <c r="H9" s="80">
        <v>0.95</v>
      </c>
      <c r="I9" s="32">
        <v>1</v>
      </c>
      <c r="J9" s="80">
        <v>1</v>
      </c>
      <c r="K9" s="32">
        <v>1</v>
      </c>
      <c r="L9" s="80">
        <v>1</v>
      </c>
      <c r="M9" s="32" t="s">
        <v>155</v>
      </c>
      <c r="N9" s="80">
        <v>1</v>
      </c>
      <c r="O9" s="32">
        <v>1</v>
      </c>
      <c r="P9" s="80">
        <v>0.85</v>
      </c>
      <c r="Q9" s="32">
        <v>1</v>
      </c>
      <c r="R9" s="80">
        <v>1</v>
      </c>
      <c r="S9" s="32">
        <v>1</v>
      </c>
      <c r="T9" s="80" t="s">
        <v>52</v>
      </c>
    </row>
    <row r="10" spans="1:48" s="11" customFormat="1" ht="42.75" customHeight="1" x14ac:dyDescent="0.2">
      <c r="A10" s="26" t="s">
        <v>4</v>
      </c>
      <c r="B10" s="81">
        <v>0.98</v>
      </c>
      <c r="C10" s="33">
        <v>0.99</v>
      </c>
      <c r="D10" s="81">
        <v>0.1</v>
      </c>
      <c r="E10" s="33">
        <v>1</v>
      </c>
      <c r="F10" s="81">
        <v>0.97</v>
      </c>
      <c r="G10" s="33">
        <v>0.92</v>
      </c>
      <c r="H10" s="81">
        <v>1</v>
      </c>
      <c r="I10" s="33">
        <v>0.87</v>
      </c>
      <c r="J10" s="81">
        <v>0.9</v>
      </c>
      <c r="K10" s="33">
        <v>0.9</v>
      </c>
      <c r="L10" s="81">
        <v>1</v>
      </c>
      <c r="M10" s="33">
        <v>0.7</v>
      </c>
      <c r="N10" s="81">
        <v>0.96</v>
      </c>
      <c r="O10" s="33" t="s">
        <v>146</v>
      </c>
      <c r="P10" s="81">
        <v>0.82</v>
      </c>
      <c r="Q10" s="33">
        <v>1</v>
      </c>
      <c r="R10" s="81">
        <v>1</v>
      </c>
      <c r="S10" s="33">
        <v>0.98</v>
      </c>
      <c r="T10" s="81">
        <v>0.9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s="9" customFormat="1" ht="25.5" x14ac:dyDescent="0.2">
      <c r="A11" s="17" t="s">
        <v>5</v>
      </c>
      <c r="B11" s="79" t="s">
        <v>41</v>
      </c>
      <c r="C11" s="31">
        <v>30</v>
      </c>
      <c r="D11" s="79">
        <v>22</v>
      </c>
      <c r="E11" s="31">
        <v>10</v>
      </c>
      <c r="F11" s="79">
        <v>15</v>
      </c>
      <c r="G11" s="31">
        <v>15</v>
      </c>
      <c r="H11" s="79">
        <v>10</v>
      </c>
      <c r="I11" s="31" t="s">
        <v>140</v>
      </c>
      <c r="J11" s="79" t="s">
        <v>123</v>
      </c>
      <c r="K11" s="31" t="s">
        <v>81</v>
      </c>
      <c r="L11" s="79">
        <v>15</v>
      </c>
      <c r="M11" s="31">
        <v>20</v>
      </c>
      <c r="N11" s="79" t="s">
        <v>131</v>
      </c>
      <c r="O11" s="31" t="s">
        <v>145</v>
      </c>
      <c r="P11" s="79" t="s">
        <v>162</v>
      </c>
      <c r="Q11" s="58" t="s">
        <v>105</v>
      </c>
      <c r="R11" s="79">
        <v>41927</v>
      </c>
      <c r="S11" s="31" t="s">
        <v>115</v>
      </c>
      <c r="T11" s="79" t="s">
        <v>53</v>
      </c>
    </row>
    <row r="12" spans="1:48" s="10" customFormat="1" ht="45" customHeight="1" x14ac:dyDescent="0.2">
      <c r="A12" s="25" t="s">
        <v>6</v>
      </c>
      <c r="B12" s="80" t="s">
        <v>41</v>
      </c>
      <c r="C12" s="32">
        <v>0.98</v>
      </c>
      <c r="D12" s="80">
        <v>0.8</v>
      </c>
      <c r="E12" s="32">
        <v>1</v>
      </c>
      <c r="F12" s="80">
        <v>1</v>
      </c>
      <c r="G12" s="32">
        <v>0.9</v>
      </c>
      <c r="H12" s="80">
        <v>0.95</v>
      </c>
      <c r="I12" s="32">
        <v>1</v>
      </c>
      <c r="J12" s="80">
        <v>1</v>
      </c>
      <c r="K12" s="32">
        <v>1</v>
      </c>
      <c r="L12" s="80">
        <v>0.85</v>
      </c>
      <c r="M12" s="32" t="s">
        <v>156</v>
      </c>
      <c r="N12" s="80">
        <v>1</v>
      </c>
      <c r="O12" s="32">
        <v>1</v>
      </c>
      <c r="P12" s="80">
        <v>0.75</v>
      </c>
      <c r="Q12" s="58">
        <v>1</v>
      </c>
      <c r="R12" s="80">
        <v>1</v>
      </c>
      <c r="S12" s="32">
        <v>1</v>
      </c>
      <c r="T12" s="80" t="s">
        <v>52</v>
      </c>
    </row>
    <row r="13" spans="1:48" s="11" customFormat="1" ht="45" customHeight="1" x14ac:dyDescent="0.2">
      <c r="A13" s="26" t="s">
        <v>7</v>
      </c>
      <c r="B13" s="81" t="s">
        <v>42</v>
      </c>
      <c r="C13" s="33">
        <v>0.9</v>
      </c>
      <c r="D13" s="81">
        <v>1</v>
      </c>
      <c r="E13" s="33">
        <v>1</v>
      </c>
      <c r="F13" s="81">
        <v>0.95</v>
      </c>
      <c r="G13" s="33">
        <v>0.87</v>
      </c>
      <c r="H13" s="81">
        <v>1</v>
      </c>
      <c r="I13" s="33">
        <v>0.8</v>
      </c>
      <c r="J13" s="81">
        <v>0.95</v>
      </c>
      <c r="K13" s="33">
        <v>0.7</v>
      </c>
      <c r="L13" s="81">
        <v>0.85</v>
      </c>
      <c r="M13" s="33">
        <v>0.5</v>
      </c>
      <c r="N13" s="81">
        <v>0.95</v>
      </c>
      <c r="O13" s="33" t="s">
        <v>146</v>
      </c>
      <c r="P13" s="81">
        <v>0.74</v>
      </c>
      <c r="Q13" s="33">
        <v>0.96</v>
      </c>
      <c r="R13" s="81">
        <v>1</v>
      </c>
      <c r="S13" s="33">
        <v>0.98</v>
      </c>
      <c r="T13" s="81">
        <v>0.8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s="10" customFormat="1" ht="44.25" customHeight="1" x14ac:dyDescent="0.2">
      <c r="A14" s="25" t="s">
        <v>8</v>
      </c>
      <c r="B14" s="80">
        <v>0.05</v>
      </c>
      <c r="C14" s="32">
        <v>0.48</v>
      </c>
      <c r="D14" s="80" t="s">
        <v>92</v>
      </c>
      <c r="E14" s="32">
        <v>0</v>
      </c>
      <c r="F14" s="80">
        <v>0.02</v>
      </c>
      <c r="G14" s="32">
        <v>0.27</v>
      </c>
      <c r="H14" s="80">
        <v>0.05</v>
      </c>
      <c r="I14" s="32">
        <v>0.18</v>
      </c>
      <c r="J14" s="80">
        <v>0.05</v>
      </c>
      <c r="K14" s="32">
        <v>0.1</v>
      </c>
      <c r="L14" s="80">
        <v>0.25</v>
      </c>
      <c r="M14" s="32">
        <v>0.05</v>
      </c>
      <c r="N14" s="80">
        <v>0.45</v>
      </c>
      <c r="O14" s="58" t="s">
        <v>147</v>
      </c>
      <c r="P14" s="80">
        <v>0.61</v>
      </c>
      <c r="Q14" s="32" t="s">
        <v>106</v>
      </c>
      <c r="R14" s="80">
        <v>0.1</v>
      </c>
      <c r="S14" s="32">
        <v>0</v>
      </c>
      <c r="T14" s="80" t="s">
        <v>54</v>
      </c>
    </row>
    <row r="15" spans="1:48" s="9" customFormat="1" ht="49.5" customHeight="1" x14ac:dyDescent="0.2">
      <c r="A15" s="17" t="s">
        <v>33</v>
      </c>
      <c r="B15" s="79" t="s">
        <v>43</v>
      </c>
      <c r="C15" s="68">
        <v>111</v>
      </c>
      <c r="D15" s="79">
        <v>146</v>
      </c>
      <c r="E15" s="71">
        <v>1.43</v>
      </c>
      <c r="F15" s="79">
        <v>5.5</v>
      </c>
      <c r="G15" s="48">
        <v>90</v>
      </c>
      <c r="H15" s="79">
        <v>13.4</v>
      </c>
      <c r="I15" s="71">
        <v>281.5</v>
      </c>
      <c r="J15" s="79">
        <v>18.600000000000001</v>
      </c>
      <c r="K15" s="71">
        <v>44.6</v>
      </c>
      <c r="L15" s="79">
        <v>223.9</v>
      </c>
      <c r="M15" s="71">
        <v>2938224</v>
      </c>
      <c r="N15" s="79">
        <v>24.1</v>
      </c>
      <c r="O15" s="71">
        <v>66.5</v>
      </c>
      <c r="P15" s="79">
        <v>1181</v>
      </c>
      <c r="Q15" s="59">
        <v>190.7</v>
      </c>
      <c r="R15" s="79">
        <v>7.9</v>
      </c>
      <c r="S15" s="48">
        <v>8</v>
      </c>
      <c r="T15" s="79">
        <v>18.8</v>
      </c>
    </row>
    <row r="16" spans="1:48" s="12" customFormat="1" ht="42" customHeight="1" x14ac:dyDescent="0.2">
      <c r="A16" s="24" t="s">
        <v>32</v>
      </c>
      <c r="B16" s="82" t="s">
        <v>44</v>
      </c>
      <c r="C16" s="69">
        <v>45</v>
      </c>
      <c r="D16" s="82">
        <v>224</v>
      </c>
      <c r="E16" s="72">
        <v>14.25</v>
      </c>
      <c r="F16" s="82">
        <v>16.100000000000001</v>
      </c>
      <c r="G16" s="49">
        <v>10</v>
      </c>
      <c r="H16" s="82">
        <v>13.4</v>
      </c>
      <c r="I16" s="72">
        <v>56.7</v>
      </c>
      <c r="J16" s="82">
        <v>32.4</v>
      </c>
      <c r="K16" s="72">
        <v>14.9</v>
      </c>
      <c r="L16" s="82">
        <v>46.6</v>
      </c>
      <c r="M16" s="72">
        <v>40923032</v>
      </c>
      <c r="N16" s="82">
        <v>53.7</v>
      </c>
      <c r="O16" s="72">
        <v>74.3</v>
      </c>
      <c r="P16" s="82">
        <v>318.5</v>
      </c>
      <c r="Q16" s="60">
        <v>80.5</v>
      </c>
      <c r="R16" s="82">
        <v>2.6</v>
      </c>
      <c r="S16" s="72">
        <v>17.899999999999999</v>
      </c>
      <c r="T16" s="82">
        <v>39.1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s="9" customFormat="1" ht="29.45" customHeight="1" x14ac:dyDescent="0.2">
      <c r="A17" s="17" t="s">
        <v>9</v>
      </c>
      <c r="B17" s="79">
        <v>2332</v>
      </c>
      <c r="C17" s="31"/>
      <c r="D17" s="79"/>
      <c r="E17" s="31"/>
      <c r="F17" s="79"/>
      <c r="G17" s="31"/>
      <c r="H17" s="79"/>
      <c r="I17" s="31"/>
      <c r="J17" s="79"/>
      <c r="K17" s="31"/>
      <c r="L17" s="79"/>
      <c r="M17" s="31"/>
      <c r="N17" s="79"/>
      <c r="O17" s="31"/>
      <c r="P17" s="79"/>
      <c r="Q17" s="61" t="s">
        <v>107</v>
      </c>
      <c r="R17" s="79"/>
      <c r="S17" s="31"/>
      <c r="T17" s="79"/>
    </row>
    <row r="18" spans="1:48" s="9" customFormat="1" ht="15.75" customHeight="1" x14ac:dyDescent="0.2">
      <c r="A18" s="27" t="s">
        <v>10</v>
      </c>
      <c r="B18" s="79">
        <v>5</v>
      </c>
      <c r="C18" s="31">
        <v>18</v>
      </c>
      <c r="D18" s="79" t="s">
        <v>93</v>
      </c>
      <c r="E18" s="31">
        <v>1</v>
      </c>
      <c r="F18" s="79">
        <v>8</v>
      </c>
      <c r="G18" s="31">
        <v>10</v>
      </c>
      <c r="H18" s="79">
        <v>6</v>
      </c>
      <c r="I18" s="31">
        <v>101</v>
      </c>
      <c r="J18" s="79">
        <v>10</v>
      </c>
      <c r="K18" s="31">
        <v>7</v>
      </c>
      <c r="L18" s="79">
        <v>21</v>
      </c>
      <c r="M18" s="31">
        <v>15</v>
      </c>
      <c r="N18" s="79">
        <v>11</v>
      </c>
      <c r="O18" s="31">
        <v>54</v>
      </c>
      <c r="P18" s="79">
        <f>750+3</f>
        <v>753</v>
      </c>
      <c r="Q18" s="62">
        <v>52</v>
      </c>
      <c r="R18" s="79">
        <v>2</v>
      </c>
      <c r="S18" s="31">
        <v>1</v>
      </c>
      <c r="T18" s="79">
        <v>20</v>
      </c>
    </row>
    <row r="19" spans="1:48" s="13" customFormat="1" ht="15.75" customHeight="1" x14ac:dyDescent="0.2">
      <c r="A19" s="28" t="s">
        <v>11</v>
      </c>
      <c r="B19" s="76">
        <v>162</v>
      </c>
      <c r="C19" s="44">
        <v>187</v>
      </c>
      <c r="D19" s="76" t="s">
        <v>94</v>
      </c>
      <c r="E19" s="44">
        <v>67</v>
      </c>
      <c r="F19" s="76">
        <v>31</v>
      </c>
      <c r="G19" s="44">
        <v>27</v>
      </c>
      <c r="H19" s="76">
        <v>56</v>
      </c>
      <c r="I19" s="44">
        <v>185</v>
      </c>
      <c r="J19" s="76">
        <v>128</v>
      </c>
      <c r="K19" s="44">
        <v>62</v>
      </c>
      <c r="L19" s="76">
        <v>187</v>
      </c>
      <c r="M19" s="44">
        <v>132</v>
      </c>
      <c r="N19" s="76">
        <v>81</v>
      </c>
      <c r="O19" s="44">
        <v>208</v>
      </c>
      <c r="P19" s="76">
        <v>1614</v>
      </c>
      <c r="Q19" s="63">
        <v>302</v>
      </c>
      <c r="R19" s="76">
        <v>4</v>
      </c>
      <c r="S19" s="44">
        <v>83</v>
      </c>
      <c r="T19" s="76">
        <v>91</v>
      </c>
    </row>
    <row r="20" spans="1:48" s="15" customFormat="1" ht="15.75" customHeight="1" x14ac:dyDescent="0.2">
      <c r="A20" s="29" t="s">
        <v>12</v>
      </c>
      <c r="B20" s="83">
        <v>463</v>
      </c>
      <c r="C20" s="70">
        <v>1305</v>
      </c>
      <c r="D20" s="83" t="s">
        <v>95</v>
      </c>
      <c r="E20" s="46" t="s">
        <v>59</v>
      </c>
      <c r="F20" s="83">
        <v>184</v>
      </c>
      <c r="G20" s="46">
        <v>455</v>
      </c>
      <c r="H20" s="83">
        <v>165</v>
      </c>
      <c r="I20" s="46">
        <v>2694</v>
      </c>
      <c r="J20" s="83">
        <v>170</v>
      </c>
      <c r="K20" s="46">
        <v>1280</v>
      </c>
      <c r="L20" s="83">
        <v>1025</v>
      </c>
      <c r="M20" s="46">
        <v>926</v>
      </c>
      <c r="N20" s="83">
        <v>1006</v>
      </c>
      <c r="O20" s="46">
        <v>1870</v>
      </c>
      <c r="P20" s="83">
        <v>9879</v>
      </c>
      <c r="Q20" s="64">
        <v>2200</v>
      </c>
      <c r="R20" s="83">
        <v>139</v>
      </c>
      <c r="S20" s="46">
        <v>363</v>
      </c>
      <c r="T20" s="83">
        <v>476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s="13" customFormat="1" ht="15.75" customHeight="1" x14ac:dyDescent="0.2">
      <c r="A21" s="27" t="s">
        <v>13</v>
      </c>
      <c r="B21" s="76">
        <v>347</v>
      </c>
      <c r="C21" s="45">
        <v>1117</v>
      </c>
      <c r="D21" s="76" t="s">
        <v>96</v>
      </c>
      <c r="E21" s="44" t="s">
        <v>60</v>
      </c>
      <c r="F21" s="76">
        <v>71</v>
      </c>
      <c r="G21" s="44">
        <v>475</v>
      </c>
      <c r="H21" s="76">
        <v>170</v>
      </c>
      <c r="I21" s="44">
        <v>1512</v>
      </c>
      <c r="J21" s="76">
        <v>187</v>
      </c>
      <c r="K21" s="44">
        <v>606</v>
      </c>
      <c r="L21" s="76">
        <v>689</v>
      </c>
      <c r="M21" s="44">
        <v>473</v>
      </c>
      <c r="N21" s="76">
        <v>769</v>
      </c>
      <c r="O21" s="44">
        <v>812</v>
      </c>
      <c r="P21" s="76">
        <v>7658</v>
      </c>
      <c r="Q21" s="63">
        <v>1614</v>
      </c>
      <c r="R21" s="76">
        <v>103</v>
      </c>
      <c r="S21" s="44" t="s">
        <v>116</v>
      </c>
      <c r="T21" s="76">
        <v>295</v>
      </c>
    </row>
    <row r="22" spans="1:48" s="13" customFormat="1" ht="15.75" customHeight="1" x14ac:dyDescent="0.2">
      <c r="A22" s="27" t="s">
        <v>14</v>
      </c>
      <c r="B22" s="76">
        <v>905</v>
      </c>
      <c r="C22" s="45">
        <v>2069</v>
      </c>
      <c r="D22" s="76" t="s">
        <v>97</v>
      </c>
      <c r="E22" s="44" t="s">
        <v>61</v>
      </c>
      <c r="F22" s="76">
        <v>1254</v>
      </c>
      <c r="G22" s="44">
        <v>667</v>
      </c>
      <c r="H22" s="76" t="s">
        <v>68</v>
      </c>
      <c r="I22" s="44">
        <v>3745</v>
      </c>
      <c r="J22" s="76" t="s">
        <v>124</v>
      </c>
      <c r="K22" s="44">
        <v>1787</v>
      </c>
      <c r="L22" s="76">
        <v>1739</v>
      </c>
      <c r="M22" s="44">
        <v>1371</v>
      </c>
      <c r="N22" s="76">
        <v>1316</v>
      </c>
      <c r="O22" s="44">
        <v>2328</v>
      </c>
      <c r="P22" s="76">
        <v>16364</v>
      </c>
      <c r="Q22" s="63">
        <v>2485</v>
      </c>
      <c r="R22" s="76" t="s">
        <v>75</v>
      </c>
      <c r="S22" s="44" t="s">
        <v>116</v>
      </c>
      <c r="T22" s="76">
        <v>2067</v>
      </c>
    </row>
    <row r="23" spans="1:48" s="15" customFormat="1" ht="15.75" customHeight="1" x14ac:dyDescent="0.2">
      <c r="A23" s="29" t="s">
        <v>15</v>
      </c>
      <c r="B23" s="83">
        <v>11</v>
      </c>
      <c r="C23" s="46">
        <v>1</v>
      </c>
      <c r="D23" s="83" t="s">
        <v>98</v>
      </c>
      <c r="E23" s="46">
        <v>0</v>
      </c>
      <c r="F23" s="83">
        <v>6</v>
      </c>
      <c r="G23" s="46">
        <v>1</v>
      </c>
      <c r="H23" s="83">
        <v>0</v>
      </c>
      <c r="I23" s="46">
        <v>18</v>
      </c>
      <c r="J23" s="83">
        <v>6</v>
      </c>
      <c r="K23" s="46">
        <v>7</v>
      </c>
      <c r="L23" s="83">
        <v>3</v>
      </c>
      <c r="M23" s="46">
        <v>86</v>
      </c>
      <c r="N23" s="83">
        <v>0</v>
      </c>
      <c r="O23" s="46">
        <v>51</v>
      </c>
      <c r="P23" s="83">
        <v>12</v>
      </c>
      <c r="Q23" s="64">
        <v>14</v>
      </c>
      <c r="R23" s="83">
        <v>1</v>
      </c>
      <c r="S23" s="46">
        <v>5</v>
      </c>
      <c r="T23" s="83">
        <v>21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s="13" customFormat="1" ht="15.75" customHeight="1" x14ac:dyDescent="0.2">
      <c r="A24" s="27" t="s">
        <v>16</v>
      </c>
      <c r="B24" s="76">
        <v>122</v>
      </c>
      <c r="C24" s="44">
        <v>243</v>
      </c>
      <c r="D24" s="76" t="s">
        <v>99</v>
      </c>
      <c r="E24" s="44">
        <v>16</v>
      </c>
      <c r="F24" s="76">
        <v>45</v>
      </c>
      <c r="G24" s="44">
        <v>234</v>
      </c>
      <c r="H24" s="76">
        <v>79</v>
      </c>
      <c r="I24" s="44">
        <v>584</v>
      </c>
      <c r="J24" s="76">
        <v>61</v>
      </c>
      <c r="K24" s="44">
        <v>588</v>
      </c>
      <c r="L24" s="76">
        <v>232</v>
      </c>
      <c r="M24" s="44">
        <v>50</v>
      </c>
      <c r="N24" s="76">
        <v>157</v>
      </c>
      <c r="O24" s="44">
        <v>359</v>
      </c>
      <c r="P24" s="76">
        <f>308+1751+96+1+11+947</f>
        <v>3114</v>
      </c>
      <c r="Q24" s="63">
        <v>741</v>
      </c>
      <c r="R24" s="76">
        <v>84</v>
      </c>
      <c r="S24" s="44">
        <v>155</v>
      </c>
      <c r="T24" s="76">
        <v>61</v>
      </c>
    </row>
    <row r="25" spans="1:48" s="13" customFormat="1" ht="15.75" customHeight="1" x14ac:dyDescent="0.2">
      <c r="A25" s="27" t="s">
        <v>17</v>
      </c>
      <c r="B25" s="76">
        <v>69</v>
      </c>
      <c r="C25" s="44">
        <v>41</v>
      </c>
      <c r="D25" s="76" t="s">
        <v>100</v>
      </c>
      <c r="E25" s="44">
        <v>16</v>
      </c>
      <c r="F25" s="76">
        <v>62</v>
      </c>
      <c r="G25" s="44">
        <v>113</v>
      </c>
      <c r="H25" s="76">
        <v>50</v>
      </c>
      <c r="I25" s="44">
        <v>598</v>
      </c>
      <c r="J25" s="76">
        <v>183</v>
      </c>
      <c r="K25" s="44">
        <v>230</v>
      </c>
      <c r="L25" s="76">
        <v>172</v>
      </c>
      <c r="M25" s="44">
        <v>145</v>
      </c>
      <c r="N25" s="76">
        <v>213</v>
      </c>
      <c r="O25" s="44">
        <v>470</v>
      </c>
      <c r="P25" s="76">
        <f>1004+2558+533+4+21</f>
        <v>4120</v>
      </c>
      <c r="Q25" s="63">
        <v>263</v>
      </c>
      <c r="R25" s="76">
        <v>58</v>
      </c>
      <c r="S25" s="44">
        <v>36</v>
      </c>
      <c r="T25" s="76" t="s">
        <v>55</v>
      </c>
    </row>
    <row r="26" spans="1:48" s="15" customFormat="1" ht="15.75" customHeight="1" x14ac:dyDescent="0.2">
      <c r="A26" s="24" t="s">
        <v>18</v>
      </c>
      <c r="B26" s="83">
        <v>2332</v>
      </c>
      <c r="C26" s="70">
        <v>5052</v>
      </c>
      <c r="D26" s="83" t="s">
        <v>101</v>
      </c>
      <c r="E26" s="46">
        <v>365</v>
      </c>
      <c r="F26" s="83">
        <f>SUM(F18:F25)</f>
        <v>1661</v>
      </c>
      <c r="G26" s="46">
        <f>SUM(G18:G25)</f>
        <v>1982</v>
      </c>
      <c r="H26" s="83">
        <v>526</v>
      </c>
      <c r="I26" s="46" t="s">
        <v>141</v>
      </c>
      <c r="J26" s="83">
        <v>745</v>
      </c>
      <c r="K26" s="46">
        <f>SUM(K19:K25)</f>
        <v>4560</v>
      </c>
      <c r="L26" s="83">
        <f>SUM(L18:L25)</f>
        <v>4068</v>
      </c>
      <c r="M26" s="46">
        <v>3528</v>
      </c>
      <c r="N26" s="83">
        <v>3946</v>
      </c>
      <c r="O26" s="46">
        <v>6152</v>
      </c>
      <c r="P26" s="83">
        <f>SUM(P18:P25)</f>
        <v>43514</v>
      </c>
      <c r="Q26" s="64">
        <f>SUM(Q18:Q25)</f>
        <v>7671</v>
      </c>
      <c r="R26" s="83">
        <f>SUM(R18+R19+R20+R21+R23+R24+R25)</f>
        <v>391</v>
      </c>
      <c r="S26" s="46">
        <v>642</v>
      </c>
      <c r="T26" s="83">
        <v>3219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s="13" customFormat="1" ht="24" customHeight="1" x14ac:dyDescent="0.2">
      <c r="A27" s="17" t="s">
        <v>19</v>
      </c>
      <c r="B27" s="84"/>
      <c r="C27" s="44"/>
      <c r="D27" s="84"/>
      <c r="E27" s="35"/>
      <c r="F27" s="84"/>
      <c r="G27" s="35"/>
      <c r="H27" s="84"/>
      <c r="I27" s="35"/>
      <c r="J27" s="84"/>
      <c r="K27" s="35"/>
      <c r="L27" s="84"/>
      <c r="M27" s="35"/>
      <c r="N27" s="84">
        <v>13131</v>
      </c>
      <c r="O27" s="30">
        <f>SUM(O28:O33)</f>
        <v>20490</v>
      </c>
      <c r="P27" s="84">
        <f>SUM(P28:P33)</f>
        <v>141847</v>
      </c>
      <c r="Q27" s="63">
        <v>22487</v>
      </c>
      <c r="R27" s="84"/>
      <c r="S27" s="35"/>
      <c r="T27" s="84"/>
    </row>
    <row r="28" spans="1:48" s="4" customFormat="1" ht="15.75" customHeight="1" x14ac:dyDescent="0.2">
      <c r="A28" s="27" t="s">
        <v>20</v>
      </c>
      <c r="B28" s="85">
        <v>3912</v>
      </c>
      <c r="C28" s="36">
        <v>9475</v>
      </c>
      <c r="D28" s="85">
        <v>14283</v>
      </c>
      <c r="E28" s="36">
        <v>514</v>
      </c>
      <c r="F28" s="85">
        <v>735</v>
      </c>
      <c r="G28" s="36">
        <v>5803</v>
      </c>
      <c r="H28" s="85"/>
      <c r="I28" s="36">
        <v>16509</v>
      </c>
      <c r="J28" s="85" t="s">
        <v>125</v>
      </c>
      <c r="K28" s="36">
        <v>2576</v>
      </c>
      <c r="L28" s="85">
        <f>11013+1556</f>
        <v>12569</v>
      </c>
      <c r="M28" s="36">
        <v>3585</v>
      </c>
      <c r="N28" s="85">
        <v>3636</v>
      </c>
      <c r="O28" s="36">
        <v>6872</v>
      </c>
      <c r="P28" s="85">
        <f>16241+3321+33400</f>
        <v>52962</v>
      </c>
      <c r="Q28" s="36">
        <v>6609</v>
      </c>
      <c r="R28" s="85">
        <v>2159</v>
      </c>
      <c r="S28" s="36" t="s">
        <v>117</v>
      </c>
      <c r="T28" s="85">
        <v>2441</v>
      </c>
    </row>
    <row r="29" spans="1:48" s="14" customFormat="1" ht="15.75" customHeight="1" x14ac:dyDescent="0.2">
      <c r="A29" s="29" t="s">
        <v>12</v>
      </c>
      <c r="B29" s="86">
        <v>1468</v>
      </c>
      <c r="C29" s="37">
        <v>4214</v>
      </c>
      <c r="D29" s="86">
        <v>5812</v>
      </c>
      <c r="E29" s="37">
        <v>308</v>
      </c>
      <c r="F29" s="86">
        <v>391</v>
      </c>
      <c r="G29" s="37">
        <v>1744</v>
      </c>
      <c r="H29" s="86" t="s">
        <v>69</v>
      </c>
      <c r="I29" s="37">
        <v>8992</v>
      </c>
      <c r="J29" s="86" t="s">
        <v>125</v>
      </c>
      <c r="K29" s="37">
        <v>1784</v>
      </c>
      <c r="L29" s="86">
        <v>4778</v>
      </c>
      <c r="M29" s="37">
        <v>1190</v>
      </c>
      <c r="N29" s="86">
        <v>2421</v>
      </c>
      <c r="O29" s="37">
        <v>3584</v>
      </c>
      <c r="P29" s="86">
        <v>19982</v>
      </c>
      <c r="Q29" s="37">
        <v>3537</v>
      </c>
      <c r="R29" s="86">
        <v>1400</v>
      </c>
      <c r="S29" s="37" t="s">
        <v>117</v>
      </c>
      <c r="T29" s="86">
        <v>1097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s="4" customFormat="1" ht="15.75" customHeight="1" x14ac:dyDescent="0.2">
      <c r="A30" s="27" t="s">
        <v>13</v>
      </c>
      <c r="B30" s="85">
        <v>1955</v>
      </c>
      <c r="C30" s="36">
        <v>7488</v>
      </c>
      <c r="D30" s="85">
        <v>6631</v>
      </c>
      <c r="E30" s="36">
        <v>560</v>
      </c>
      <c r="F30" s="85">
        <v>316</v>
      </c>
      <c r="G30" s="36">
        <v>3076</v>
      </c>
      <c r="H30" s="85"/>
      <c r="I30" s="36">
        <v>5795</v>
      </c>
      <c r="J30" s="85" t="s">
        <v>125</v>
      </c>
      <c r="K30" s="36">
        <v>1762</v>
      </c>
      <c r="L30" s="85">
        <v>5495</v>
      </c>
      <c r="M30" s="36">
        <v>1749</v>
      </c>
      <c r="N30" s="85">
        <v>2999</v>
      </c>
      <c r="O30" s="36">
        <v>4432</v>
      </c>
      <c r="P30" s="85">
        <f>7895+1239+22839</f>
        <v>31973</v>
      </c>
      <c r="Q30" s="36">
        <v>5843</v>
      </c>
      <c r="R30" s="85">
        <v>1386</v>
      </c>
      <c r="S30" s="36"/>
      <c r="T30" s="85">
        <v>1021</v>
      </c>
    </row>
    <row r="31" spans="1:48" s="4" customFormat="1" ht="15.75" customHeight="1" x14ac:dyDescent="0.2">
      <c r="A31" s="27" t="s">
        <v>14</v>
      </c>
      <c r="B31" s="85">
        <v>2135</v>
      </c>
      <c r="C31" s="36">
        <v>7906</v>
      </c>
      <c r="D31" s="85">
        <v>7012</v>
      </c>
      <c r="E31" s="36">
        <v>289</v>
      </c>
      <c r="F31" s="85">
        <v>2642</v>
      </c>
      <c r="G31" s="36">
        <v>2764</v>
      </c>
      <c r="H31" s="85" t="s">
        <v>148</v>
      </c>
      <c r="I31" s="36">
        <v>12071</v>
      </c>
      <c r="J31" s="85" t="s">
        <v>125</v>
      </c>
      <c r="K31" s="36">
        <v>2742</v>
      </c>
      <c r="L31" s="85">
        <v>7462</v>
      </c>
      <c r="M31" s="36">
        <v>3058</v>
      </c>
      <c r="N31" s="85">
        <v>3415</v>
      </c>
      <c r="O31" s="36">
        <v>5345</v>
      </c>
      <c r="P31" s="85">
        <f>12601+689+2873+20767</f>
        <v>36930</v>
      </c>
      <c r="Q31" s="36">
        <v>6498</v>
      </c>
      <c r="R31" s="85" t="s">
        <v>75</v>
      </c>
      <c r="S31" s="36"/>
      <c r="T31" s="85">
        <v>4290</v>
      </c>
    </row>
    <row r="32" spans="1:48" s="4" customFormat="1" ht="15.75" customHeight="1" x14ac:dyDescent="0.2">
      <c r="A32" s="27" t="s">
        <v>31</v>
      </c>
      <c r="B32" s="85" t="s">
        <v>41</v>
      </c>
      <c r="C32" s="36">
        <v>1</v>
      </c>
      <c r="D32" s="85">
        <v>28</v>
      </c>
      <c r="E32" s="36">
        <v>0</v>
      </c>
      <c r="F32" s="85">
        <v>16</v>
      </c>
      <c r="G32" s="36">
        <v>15</v>
      </c>
      <c r="H32" s="85">
        <v>0</v>
      </c>
      <c r="I32" s="36">
        <v>213</v>
      </c>
      <c r="J32" s="85" t="s">
        <v>125</v>
      </c>
      <c r="K32" s="36">
        <v>8</v>
      </c>
      <c r="L32" s="85">
        <v>17</v>
      </c>
      <c r="M32" s="36" t="s">
        <v>157</v>
      </c>
      <c r="N32" s="85">
        <v>0</v>
      </c>
      <c r="O32" s="36">
        <v>257</v>
      </c>
      <c r="P32" s="85" t="s">
        <v>163</v>
      </c>
      <c r="Q32" s="65" t="s">
        <v>41</v>
      </c>
      <c r="R32" s="85">
        <v>4</v>
      </c>
      <c r="S32" s="36" t="s">
        <v>117</v>
      </c>
      <c r="T32" s="85">
        <v>167</v>
      </c>
    </row>
    <row r="33" spans="1:48" s="7" customFormat="1" ht="15.75" customHeight="1" x14ac:dyDescent="0.2">
      <c r="A33" s="29" t="s">
        <v>21</v>
      </c>
      <c r="B33" s="78">
        <v>843</v>
      </c>
      <c r="C33" s="43">
        <v>74</v>
      </c>
      <c r="D33" s="78"/>
      <c r="E33" s="43">
        <v>0</v>
      </c>
      <c r="F33" s="78">
        <v>50</v>
      </c>
      <c r="G33" s="43">
        <v>1518</v>
      </c>
      <c r="H33" s="78"/>
      <c r="I33" s="43">
        <v>3505</v>
      </c>
      <c r="J33" s="78" t="s">
        <v>125</v>
      </c>
      <c r="K33" s="43">
        <v>60</v>
      </c>
      <c r="L33" s="78">
        <v>22</v>
      </c>
      <c r="M33" s="43"/>
      <c r="N33" s="78">
        <v>660</v>
      </c>
      <c r="O33" s="43"/>
      <c r="P33" s="78"/>
      <c r="Q33" s="57" t="s">
        <v>108</v>
      </c>
      <c r="R33" s="78"/>
      <c r="S33" s="43" t="s">
        <v>117</v>
      </c>
      <c r="T33" s="78" t="s">
        <v>56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s="9" customFormat="1" ht="31.5" customHeight="1" x14ac:dyDescent="0.2">
      <c r="A34" s="17" t="s">
        <v>22</v>
      </c>
      <c r="B34" s="79">
        <v>5.5</v>
      </c>
      <c r="C34" s="36">
        <v>29158</v>
      </c>
      <c r="D34" s="79"/>
      <c r="E34" s="51" t="s">
        <v>62</v>
      </c>
      <c r="F34" s="79"/>
      <c r="G34" s="51">
        <v>19</v>
      </c>
      <c r="H34" s="79" t="s">
        <v>70</v>
      </c>
      <c r="I34" s="51">
        <v>35.5</v>
      </c>
      <c r="J34" s="79">
        <v>3.5</v>
      </c>
      <c r="K34" s="51" t="s">
        <v>82</v>
      </c>
      <c r="L34" s="79">
        <v>13</v>
      </c>
      <c r="M34" s="51"/>
      <c r="N34" s="79"/>
      <c r="O34" s="51"/>
      <c r="P34" s="79">
        <f>SUM(P35:P42)</f>
        <v>112</v>
      </c>
      <c r="Q34" s="31">
        <v>21</v>
      </c>
      <c r="R34" s="79"/>
      <c r="S34" s="51"/>
      <c r="T34" s="79"/>
    </row>
    <row r="35" spans="1:48" s="9" customFormat="1" ht="15.75" customHeight="1" x14ac:dyDescent="0.2">
      <c r="A35" s="27" t="s">
        <v>23</v>
      </c>
      <c r="B35" s="79">
        <v>4</v>
      </c>
      <c r="C35" s="31">
        <v>4</v>
      </c>
      <c r="D35" s="79">
        <v>5.8</v>
      </c>
      <c r="E35" s="31"/>
      <c r="F35" s="79">
        <v>3</v>
      </c>
      <c r="G35" s="31">
        <v>3</v>
      </c>
      <c r="H35" s="79"/>
      <c r="I35" s="31">
        <v>7</v>
      </c>
      <c r="J35" s="79">
        <v>3</v>
      </c>
      <c r="K35" s="31">
        <v>4</v>
      </c>
      <c r="L35" s="79">
        <v>4</v>
      </c>
      <c r="M35" s="31">
        <v>2</v>
      </c>
      <c r="N35" s="79">
        <v>1</v>
      </c>
      <c r="O35" s="31">
        <v>2</v>
      </c>
      <c r="P35" s="79">
        <v>12</v>
      </c>
      <c r="Q35" s="31">
        <v>4</v>
      </c>
      <c r="R35" s="79">
        <v>1</v>
      </c>
      <c r="S35" s="31">
        <v>0.5</v>
      </c>
      <c r="T35" s="79">
        <v>3</v>
      </c>
    </row>
    <row r="36" spans="1:48" s="12" customFormat="1" ht="15.75" customHeight="1" x14ac:dyDescent="0.2">
      <c r="A36" s="29" t="s">
        <v>24</v>
      </c>
      <c r="B36" s="82">
        <v>3</v>
      </c>
      <c r="C36" s="34">
        <v>2</v>
      </c>
      <c r="D36" s="82">
        <v>2.8</v>
      </c>
      <c r="E36" s="34"/>
      <c r="F36" s="82">
        <v>2</v>
      </c>
      <c r="G36" s="34">
        <v>1</v>
      </c>
      <c r="H36" s="82"/>
      <c r="I36" s="34">
        <v>2.5</v>
      </c>
      <c r="J36" s="82">
        <v>3</v>
      </c>
      <c r="K36" s="34" t="s">
        <v>83</v>
      </c>
      <c r="L36" s="82">
        <v>3</v>
      </c>
      <c r="M36" s="34">
        <v>1</v>
      </c>
      <c r="N36" s="82">
        <v>1</v>
      </c>
      <c r="O36" s="34">
        <v>2</v>
      </c>
      <c r="P36" s="82">
        <v>7</v>
      </c>
      <c r="Q36" s="34">
        <v>1</v>
      </c>
      <c r="R36" s="82">
        <v>1</v>
      </c>
      <c r="S36" s="34"/>
      <c r="T36" s="82">
        <v>3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s="9" customFormat="1" ht="15.75" customHeight="1" x14ac:dyDescent="0.2">
      <c r="A37" s="27" t="s">
        <v>25</v>
      </c>
      <c r="B37" s="79">
        <v>3</v>
      </c>
      <c r="C37" s="31">
        <v>2</v>
      </c>
      <c r="D37" s="79">
        <v>2.1</v>
      </c>
      <c r="E37" s="31" t="s">
        <v>63</v>
      </c>
      <c r="F37" s="79">
        <v>2</v>
      </c>
      <c r="G37" s="31">
        <v>1</v>
      </c>
      <c r="H37" s="79"/>
      <c r="I37" s="31">
        <v>3</v>
      </c>
      <c r="J37" s="79">
        <v>0</v>
      </c>
      <c r="K37" s="31">
        <v>1</v>
      </c>
      <c r="L37" s="79">
        <v>4</v>
      </c>
      <c r="M37" s="31">
        <v>2</v>
      </c>
      <c r="N37" s="79">
        <v>1.5</v>
      </c>
      <c r="O37" s="31">
        <v>2</v>
      </c>
      <c r="P37" s="79">
        <v>12</v>
      </c>
      <c r="Q37" s="31">
        <v>2</v>
      </c>
      <c r="R37" s="79">
        <v>0</v>
      </c>
      <c r="S37" s="31"/>
      <c r="T37" s="79">
        <v>2</v>
      </c>
    </row>
    <row r="38" spans="1:48" s="9" customFormat="1" ht="15.75" customHeight="1" x14ac:dyDescent="0.2">
      <c r="A38" s="27" t="s">
        <v>26</v>
      </c>
      <c r="B38" s="79">
        <v>4</v>
      </c>
      <c r="C38" s="31">
        <v>4</v>
      </c>
      <c r="D38" s="79">
        <v>7</v>
      </c>
      <c r="E38" s="31" t="s">
        <v>64</v>
      </c>
      <c r="F38" s="79">
        <v>3</v>
      </c>
      <c r="G38" s="31">
        <v>4</v>
      </c>
      <c r="H38" s="79"/>
      <c r="I38" s="31">
        <v>8</v>
      </c>
      <c r="J38" s="79">
        <v>3</v>
      </c>
      <c r="K38" s="31">
        <v>1</v>
      </c>
      <c r="L38" s="79">
        <v>7</v>
      </c>
      <c r="M38" s="31">
        <v>0</v>
      </c>
      <c r="N38" s="79">
        <v>1</v>
      </c>
      <c r="O38" s="31">
        <v>4</v>
      </c>
      <c r="P38" s="79">
        <v>27</v>
      </c>
      <c r="Q38" s="31">
        <v>3</v>
      </c>
      <c r="R38" s="79">
        <v>1</v>
      </c>
      <c r="S38" s="31">
        <v>1</v>
      </c>
      <c r="T38" s="79">
        <v>5</v>
      </c>
    </row>
    <row r="39" spans="1:48" s="12" customFormat="1" ht="27.6" customHeight="1" x14ac:dyDescent="0.2">
      <c r="A39" s="29" t="s">
        <v>27</v>
      </c>
      <c r="B39" s="82">
        <v>1.5</v>
      </c>
      <c r="C39" s="34">
        <v>2</v>
      </c>
      <c r="D39" s="82">
        <v>6</v>
      </c>
      <c r="E39" s="34">
        <v>0.5</v>
      </c>
      <c r="F39" s="82">
        <v>1</v>
      </c>
      <c r="G39" s="34">
        <v>3</v>
      </c>
      <c r="H39" s="82"/>
      <c r="I39" s="34">
        <v>7</v>
      </c>
      <c r="J39" s="82">
        <v>0.5</v>
      </c>
      <c r="K39" s="34">
        <v>3.65</v>
      </c>
      <c r="L39" s="82">
        <v>7</v>
      </c>
      <c r="M39" s="34">
        <v>2</v>
      </c>
      <c r="N39" s="82">
        <v>2.2999999999999998</v>
      </c>
      <c r="O39" s="34">
        <v>4</v>
      </c>
      <c r="P39" s="82">
        <f>8+22</f>
        <v>30</v>
      </c>
      <c r="Q39" s="66" t="s">
        <v>109</v>
      </c>
      <c r="R39" s="82">
        <v>0.5</v>
      </c>
      <c r="S39" s="34">
        <v>0.3</v>
      </c>
      <c r="T39" s="82">
        <v>3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s="13" customFormat="1" ht="33" customHeight="1" x14ac:dyDescent="0.2">
      <c r="A40" s="27" t="s">
        <v>28</v>
      </c>
      <c r="B40" s="84" t="s">
        <v>45</v>
      </c>
      <c r="C40" s="44">
        <v>3</v>
      </c>
      <c r="D40" s="84">
        <v>3</v>
      </c>
      <c r="E40" s="44">
        <v>1</v>
      </c>
      <c r="F40" s="84">
        <v>1</v>
      </c>
      <c r="G40" s="44">
        <v>3</v>
      </c>
      <c r="H40" s="84"/>
      <c r="I40" s="44">
        <v>4</v>
      </c>
      <c r="J40" s="84">
        <v>1</v>
      </c>
      <c r="K40" s="44">
        <v>1.55</v>
      </c>
      <c r="L40" s="84">
        <v>5</v>
      </c>
      <c r="M40" s="44">
        <v>1</v>
      </c>
      <c r="N40" s="84">
        <v>1</v>
      </c>
      <c r="O40" s="44">
        <v>1.5</v>
      </c>
      <c r="P40" s="84">
        <f>4+4</f>
        <v>8</v>
      </c>
      <c r="Q40" s="67" t="s">
        <v>110</v>
      </c>
      <c r="R40" s="84" t="s">
        <v>73</v>
      </c>
      <c r="S40" s="44">
        <v>0.5</v>
      </c>
      <c r="T40" s="84">
        <v>1</v>
      </c>
    </row>
    <row r="41" spans="1:48" s="16" customFormat="1" ht="35.450000000000003" customHeight="1" x14ac:dyDescent="0.2">
      <c r="A41" s="27" t="s">
        <v>21</v>
      </c>
      <c r="B41" s="87" t="s">
        <v>46</v>
      </c>
      <c r="C41" s="38"/>
      <c r="D41" s="87"/>
      <c r="E41" s="38">
        <v>0</v>
      </c>
      <c r="F41" s="87"/>
      <c r="G41" s="38">
        <v>4</v>
      </c>
      <c r="H41" s="87"/>
      <c r="I41" s="38"/>
      <c r="J41" s="87">
        <v>0</v>
      </c>
      <c r="K41" s="38" t="s">
        <v>84</v>
      </c>
      <c r="L41" s="87">
        <v>2</v>
      </c>
      <c r="M41" s="38"/>
      <c r="N41" s="87"/>
      <c r="O41" s="38"/>
      <c r="P41" s="87"/>
      <c r="Q41" s="55" t="s">
        <v>111</v>
      </c>
      <c r="R41" s="87">
        <v>0</v>
      </c>
      <c r="S41" s="38"/>
      <c r="T41" s="87"/>
    </row>
    <row r="42" spans="1:48" s="15" customFormat="1" ht="51.75" customHeight="1" thickBot="1" x14ac:dyDescent="0.25">
      <c r="A42" s="24" t="s">
        <v>29</v>
      </c>
      <c r="B42" s="88">
        <v>3</v>
      </c>
      <c r="C42" s="47">
        <v>4</v>
      </c>
      <c r="D42" s="88">
        <v>5</v>
      </c>
      <c r="E42" s="52">
        <v>1</v>
      </c>
      <c r="F42" s="88">
        <v>1</v>
      </c>
      <c r="G42" s="52">
        <v>1</v>
      </c>
      <c r="H42" s="88" t="s">
        <v>71</v>
      </c>
      <c r="I42" s="52">
        <v>4</v>
      </c>
      <c r="J42" s="88">
        <v>3</v>
      </c>
      <c r="K42" s="54" t="s">
        <v>85</v>
      </c>
      <c r="L42" s="88">
        <v>2</v>
      </c>
      <c r="M42" s="54" t="s">
        <v>158</v>
      </c>
      <c r="N42" s="88">
        <v>0</v>
      </c>
      <c r="O42" s="54">
        <v>4</v>
      </c>
      <c r="P42" s="88">
        <v>16</v>
      </c>
      <c r="Q42" s="47">
        <v>2</v>
      </c>
      <c r="R42" s="88">
        <v>1</v>
      </c>
      <c r="S42" s="52" t="s">
        <v>116</v>
      </c>
      <c r="T42" s="88">
        <v>0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</row>
    <row r="43" spans="1:48" x14ac:dyDescent="0.2">
      <c r="A43" s="17"/>
    </row>
    <row r="44" spans="1:48" x14ac:dyDescent="0.2">
      <c r="A44" s="17"/>
    </row>
    <row r="45" spans="1:48" x14ac:dyDescent="0.2">
      <c r="A45" s="17"/>
    </row>
    <row r="46" spans="1:48" x14ac:dyDescent="0.2">
      <c r="A46" s="8"/>
    </row>
    <row r="47" spans="1:48" x14ac:dyDescent="0.2">
      <c r="A47" s="8"/>
    </row>
  </sheetData>
  <mergeCells count="1">
    <mergeCell ref="A1:E1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5"/>
  <sheetViews>
    <sheetView view="pageBreakPreview" zoomScale="60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4" sqref="J14"/>
    </sheetView>
  </sheetViews>
  <sheetFormatPr defaultRowHeight="12.75" x14ac:dyDescent="0.2"/>
  <cols>
    <col min="1" max="1" width="25.42578125" style="18" customWidth="1"/>
    <col min="2" max="20" width="35.42578125" style="134" customWidth="1"/>
    <col min="21" max="49" width="9.140625" style="13" customWidth="1"/>
    <col min="257" max="257" width="25.42578125" customWidth="1"/>
    <col min="258" max="276" width="35.42578125" customWidth="1"/>
    <col min="277" max="305" width="9.140625" customWidth="1"/>
    <col min="513" max="513" width="25.42578125" customWidth="1"/>
    <col min="514" max="532" width="35.42578125" customWidth="1"/>
    <col min="533" max="561" width="9.140625" customWidth="1"/>
    <col min="769" max="769" width="25.42578125" customWidth="1"/>
    <col min="770" max="788" width="35.42578125" customWidth="1"/>
    <col min="789" max="817" width="9.140625" customWidth="1"/>
    <col min="1025" max="1025" width="25.42578125" customWidth="1"/>
    <col min="1026" max="1044" width="35.42578125" customWidth="1"/>
    <col min="1045" max="1073" width="9.140625" customWidth="1"/>
    <col min="1281" max="1281" width="25.42578125" customWidth="1"/>
    <col min="1282" max="1300" width="35.42578125" customWidth="1"/>
    <col min="1301" max="1329" width="9.140625" customWidth="1"/>
    <col min="1537" max="1537" width="25.42578125" customWidth="1"/>
    <col min="1538" max="1556" width="35.42578125" customWidth="1"/>
    <col min="1557" max="1585" width="9.140625" customWidth="1"/>
    <col min="1793" max="1793" width="25.42578125" customWidth="1"/>
    <col min="1794" max="1812" width="35.42578125" customWidth="1"/>
    <col min="1813" max="1841" width="9.140625" customWidth="1"/>
    <col min="2049" max="2049" width="25.42578125" customWidth="1"/>
    <col min="2050" max="2068" width="35.42578125" customWidth="1"/>
    <col min="2069" max="2097" width="9.140625" customWidth="1"/>
    <col min="2305" max="2305" width="25.42578125" customWidth="1"/>
    <col min="2306" max="2324" width="35.42578125" customWidth="1"/>
    <col min="2325" max="2353" width="9.140625" customWidth="1"/>
    <col min="2561" max="2561" width="25.42578125" customWidth="1"/>
    <col min="2562" max="2580" width="35.42578125" customWidth="1"/>
    <col min="2581" max="2609" width="9.140625" customWidth="1"/>
    <col min="2817" max="2817" width="25.42578125" customWidth="1"/>
    <col min="2818" max="2836" width="35.42578125" customWidth="1"/>
    <col min="2837" max="2865" width="9.140625" customWidth="1"/>
    <col min="3073" max="3073" width="25.42578125" customWidth="1"/>
    <col min="3074" max="3092" width="35.42578125" customWidth="1"/>
    <col min="3093" max="3121" width="9.140625" customWidth="1"/>
    <col min="3329" max="3329" width="25.42578125" customWidth="1"/>
    <col min="3330" max="3348" width="35.42578125" customWidth="1"/>
    <col min="3349" max="3377" width="9.140625" customWidth="1"/>
    <col min="3585" max="3585" width="25.42578125" customWidth="1"/>
    <col min="3586" max="3604" width="35.42578125" customWidth="1"/>
    <col min="3605" max="3633" width="9.140625" customWidth="1"/>
    <col min="3841" max="3841" width="25.42578125" customWidth="1"/>
    <col min="3842" max="3860" width="35.42578125" customWidth="1"/>
    <col min="3861" max="3889" width="9.140625" customWidth="1"/>
    <col min="4097" max="4097" width="25.42578125" customWidth="1"/>
    <col min="4098" max="4116" width="35.42578125" customWidth="1"/>
    <col min="4117" max="4145" width="9.140625" customWidth="1"/>
    <col min="4353" max="4353" width="25.42578125" customWidth="1"/>
    <col min="4354" max="4372" width="35.42578125" customWidth="1"/>
    <col min="4373" max="4401" width="9.140625" customWidth="1"/>
    <col min="4609" max="4609" width="25.42578125" customWidth="1"/>
    <col min="4610" max="4628" width="35.42578125" customWidth="1"/>
    <col min="4629" max="4657" width="9.140625" customWidth="1"/>
    <col min="4865" max="4865" width="25.42578125" customWidth="1"/>
    <col min="4866" max="4884" width="35.42578125" customWidth="1"/>
    <col min="4885" max="4913" width="9.140625" customWidth="1"/>
    <col min="5121" max="5121" width="25.42578125" customWidth="1"/>
    <col min="5122" max="5140" width="35.42578125" customWidth="1"/>
    <col min="5141" max="5169" width="9.140625" customWidth="1"/>
    <col min="5377" max="5377" width="25.42578125" customWidth="1"/>
    <col min="5378" max="5396" width="35.42578125" customWidth="1"/>
    <col min="5397" max="5425" width="9.140625" customWidth="1"/>
    <col min="5633" max="5633" width="25.42578125" customWidth="1"/>
    <col min="5634" max="5652" width="35.42578125" customWidth="1"/>
    <col min="5653" max="5681" width="9.140625" customWidth="1"/>
    <col min="5889" max="5889" width="25.42578125" customWidth="1"/>
    <col min="5890" max="5908" width="35.42578125" customWidth="1"/>
    <col min="5909" max="5937" width="9.140625" customWidth="1"/>
    <col min="6145" max="6145" width="25.42578125" customWidth="1"/>
    <col min="6146" max="6164" width="35.42578125" customWidth="1"/>
    <col min="6165" max="6193" width="9.140625" customWidth="1"/>
    <col min="6401" max="6401" width="25.42578125" customWidth="1"/>
    <col min="6402" max="6420" width="35.42578125" customWidth="1"/>
    <col min="6421" max="6449" width="9.140625" customWidth="1"/>
    <col min="6657" max="6657" width="25.42578125" customWidth="1"/>
    <col min="6658" max="6676" width="35.42578125" customWidth="1"/>
    <col min="6677" max="6705" width="9.140625" customWidth="1"/>
    <col min="6913" max="6913" width="25.42578125" customWidth="1"/>
    <col min="6914" max="6932" width="35.42578125" customWidth="1"/>
    <col min="6933" max="6961" width="9.140625" customWidth="1"/>
    <col min="7169" max="7169" width="25.42578125" customWidth="1"/>
    <col min="7170" max="7188" width="35.42578125" customWidth="1"/>
    <col min="7189" max="7217" width="9.140625" customWidth="1"/>
    <col min="7425" max="7425" width="25.42578125" customWidth="1"/>
    <col min="7426" max="7444" width="35.42578125" customWidth="1"/>
    <col min="7445" max="7473" width="9.140625" customWidth="1"/>
    <col min="7681" max="7681" width="25.42578125" customWidth="1"/>
    <col min="7682" max="7700" width="35.42578125" customWidth="1"/>
    <col min="7701" max="7729" width="9.140625" customWidth="1"/>
    <col min="7937" max="7937" width="25.42578125" customWidth="1"/>
    <col min="7938" max="7956" width="35.42578125" customWidth="1"/>
    <col min="7957" max="7985" width="9.140625" customWidth="1"/>
    <col min="8193" max="8193" width="25.42578125" customWidth="1"/>
    <col min="8194" max="8212" width="35.42578125" customWidth="1"/>
    <col min="8213" max="8241" width="9.140625" customWidth="1"/>
    <col min="8449" max="8449" width="25.42578125" customWidth="1"/>
    <col min="8450" max="8468" width="35.42578125" customWidth="1"/>
    <col min="8469" max="8497" width="9.140625" customWidth="1"/>
    <col min="8705" max="8705" width="25.42578125" customWidth="1"/>
    <col min="8706" max="8724" width="35.42578125" customWidth="1"/>
    <col min="8725" max="8753" width="9.140625" customWidth="1"/>
    <col min="8961" max="8961" width="25.42578125" customWidth="1"/>
    <col min="8962" max="8980" width="35.42578125" customWidth="1"/>
    <col min="8981" max="9009" width="9.140625" customWidth="1"/>
    <col min="9217" max="9217" width="25.42578125" customWidth="1"/>
    <col min="9218" max="9236" width="35.42578125" customWidth="1"/>
    <col min="9237" max="9265" width="9.140625" customWidth="1"/>
    <col min="9473" max="9473" width="25.42578125" customWidth="1"/>
    <col min="9474" max="9492" width="35.42578125" customWidth="1"/>
    <col min="9493" max="9521" width="9.140625" customWidth="1"/>
    <col min="9729" max="9729" width="25.42578125" customWidth="1"/>
    <col min="9730" max="9748" width="35.42578125" customWidth="1"/>
    <col min="9749" max="9777" width="9.140625" customWidth="1"/>
    <col min="9985" max="9985" width="25.42578125" customWidth="1"/>
    <col min="9986" max="10004" width="35.42578125" customWidth="1"/>
    <col min="10005" max="10033" width="9.140625" customWidth="1"/>
    <col min="10241" max="10241" width="25.42578125" customWidth="1"/>
    <col min="10242" max="10260" width="35.42578125" customWidth="1"/>
    <col min="10261" max="10289" width="9.140625" customWidth="1"/>
    <col min="10497" max="10497" width="25.42578125" customWidth="1"/>
    <col min="10498" max="10516" width="35.42578125" customWidth="1"/>
    <col min="10517" max="10545" width="9.140625" customWidth="1"/>
    <col min="10753" max="10753" width="25.42578125" customWidth="1"/>
    <col min="10754" max="10772" width="35.42578125" customWidth="1"/>
    <col min="10773" max="10801" width="9.140625" customWidth="1"/>
    <col min="11009" max="11009" width="25.42578125" customWidth="1"/>
    <col min="11010" max="11028" width="35.42578125" customWidth="1"/>
    <col min="11029" max="11057" width="9.140625" customWidth="1"/>
    <col min="11265" max="11265" width="25.42578125" customWidth="1"/>
    <col min="11266" max="11284" width="35.42578125" customWidth="1"/>
    <col min="11285" max="11313" width="9.140625" customWidth="1"/>
    <col min="11521" max="11521" width="25.42578125" customWidth="1"/>
    <col min="11522" max="11540" width="35.42578125" customWidth="1"/>
    <col min="11541" max="11569" width="9.140625" customWidth="1"/>
    <col min="11777" max="11777" width="25.42578125" customWidth="1"/>
    <col min="11778" max="11796" width="35.42578125" customWidth="1"/>
    <col min="11797" max="11825" width="9.140625" customWidth="1"/>
    <col min="12033" max="12033" width="25.42578125" customWidth="1"/>
    <col min="12034" max="12052" width="35.42578125" customWidth="1"/>
    <col min="12053" max="12081" width="9.140625" customWidth="1"/>
    <col min="12289" max="12289" width="25.42578125" customWidth="1"/>
    <col min="12290" max="12308" width="35.42578125" customWidth="1"/>
    <col min="12309" max="12337" width="9.140625" customWidth="1"/>
    <col min="12545" max="12545" width="25.42578125" customWidth="1"/>
    <col min="12546" max="12564" width="35.42578125" customWidth="1"/>
    <col min="12565" max="12593" width="9.140625" customWidth="1"/>
    <col min="12801" max="12801" width="25.42578125" customWidth="1"/>
    <col min="12802" max="12820" width="35.42578125" customWidth="1"/>
    <col min="12821" max="12849" width="9.140625" customWidth="1"/>
    <col min="13057" max="13057" width="25.42578125" customWidth="1"/>
    <col min="13058" max="13076" width="35.42578125" customWidth="1"/>
    <col min="13077" max="13105" width="9.140625" customWidth="1"/>
    <col min="13313" max="13313" width="25.42578125" customWidth="1"/>
    <col min="13314" max="13332" width="35.42578125" customWidth="1"/>
    <col min="13333" max="13361" width="9.140625" customWidth="1"/>
    <col min="13569" max="13569" width="25.42578125" customWidth="1"/>
    <col min="13570" max="13588" width="35.42578125" customWidth="1"/>
    <col min="13589" max="13617" width="9.140625" customWidth="1"/>
    <col min="13825" max="13825" width="25.42578125" customWidth="1"/>
    <col min="13826" max="13844" width="35.42578125" customWidth="1"/>
    <col min="13845" max="13873" width="9.140625" customWidth="1"/>
    <col min="14081" max="14081" width="25.42578125" customWidth="1"/>
    <col min="14082" max="14100" width="35.42578125" customWidth="1"/>
    <col min="14101" max="14129" width="9.140625" customWidth="1"/>
    <col min="14337" max="14337" width="25.42578125" customWidth="1"/>
    <col min="14338" max="14356" width="35.42578125" customWidth="1"/>
    <col min="14357" max="14385" width="9.140625" customWidth="1"/>
    <col min="14593" max="14593" width="25.42578125" customWidth="1"/>
    <col min="14594" max="14612" width="35.42578125" customWidth="1"/>
    <col min="14613" max="14641" width="9.140625" customWidth="1"/>
    <col min="14849" max="14849" width="25.42578125" customWidth="1"/>
    <col min="14850" max="14868" width="35.42578125" customWidth="1"/>
    <col min="14869" max="14897" width="9.140625" customWidth="1"/>
    <col min="15105" max="15105" width="25.42578125" customWidth="1"/>
    <col min="15106" max="15124" width="35.42578125" customWidth="1"/>
    <col min="15125" max="15153" width="9.140625" customWidth="1"/>
    <col min="15361" max="15361" width="25.42578125" customWidth="1"/>
    <col min="15362" max="15380" width="35.42578125" customWidth="1"/>
    <col min="15381" max="15409" width="9.140625" customWidth="1"/>
    <col min="15617" max="15617" width="25.42578125" customWidth="1"/>
    <col min="15618" max="15636" width="35.42578125" customWidth="1"/>
    <col min="15637" max="15665" width="9.140625" customWidth="1"/>
    <col min="15873" max="15873" width="25.42578125" customWidth="1"/>
    <col min="15874" max="15892" width="35.42578125" customWidth="1"/>
    <col min="15893" max="15921" width="9.140625" customWidth="1"/>
    <col min="16129" max="16129" width="25.42578125" customWidth="1"/>
    <col min="16130" max="16148" width="35.42578125" customWidth="1"/>
    <col min="16149" max="16177" width="9.140625" customWidth="1"/>
  </cols>
  <sheetData>
    <row r="1" spans="1:49" ht="40.5" customHeight="1" thickBot="1" x14ac:dyDescent="0.35">
      <c r="A1" s="89" t="s">
        <v>165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49" ht="36" customHeight="1" thickBot="1" x14ac:dyDescent="0.25">
      <c r="A2" s="41" t="s">
        <v>166</v>
      </c>
      <c r="B2" s="91" t="s">
        <v>167</v>
      </c>
      <c r="C2" s="92" t="s">
        <v>168</v>
      </c>
      <c r="D2" s="91" t="s">
        <v>169</v>
      </c>
      <c r="E2" s="92" t="s">
        <v>170</v>
      </c>
      <c r="F2" s="91" t="s">
        <v>171</v>
      </c>
      <c r="G2" s="92" t="s">
        <v>76</v>
      </c>
      <c r="H2" s="91" t="s">
        <v>172</v>
      </c>
      <c r="I2" s="92" t="s">
        <v>173</v>
      </c>
      <c r="J2" s="91" t="s">
        <v>128</v>
      </c>
      <c r="K2" s="92" t="s">
        <v>174</v>
      </c>
      <c r="L2" s="91" t="s">
        <v>175</v>
      </c>
      <c r="M2" s="92" t="s">
        <v>176</v>
      </c>
      <c r="N2" s="91" t="s">
        <v>177</v>
      </c>
      <c r="O2" s="92" t="s">
        <v>178</v>
      </c>
      <c r="P2" s="91" t="s">
        <v>179</v>
      </c>
      <c r="Q2" s="92" t="s">
        <v>112</v>
      </c>
      <c r="R2" s="91" t="s">
        <v>180</v>
      </c>
      <c r="S2" s="92" t="s">
        <v>142</v>
      </c>
      <c r="T2" s="91" t="s">
        <v>181</v>
      </c>
    </row>
    <row r="3" spans="1:49" s="3" customFormat="1" ht="25.5" customHeight="1" x14ac:dyDescent="0.2">
      <c r="A3" s="93" t="s">
        <v>0</v>
      </c>
      <c r="B3" s="94">
        <v>6.5</v>
      </c>
      <c r="C3" s="95"/>
      <c r="D3" s="94">
        <v>18.7</v>
      </c>
      <c r="E3" s="95">
        <v>13.8</v>
      </c>
      <c r="F3" s="94">
        <v>53.9</v>
      </c>
      <c r="G3" s="95" t="s">
        <v>182</v>
      </c>
      <c r="H3" s="94"/>
      <c r="I3" s="95">
        <v>23.91</v>
      </c>
      <c r="J3" s="94" t="s">
        <v>183</v>
      </c>
      <c r="K3" s="95">
        <v>9.9</v>
      </c>
      <c r="L3" s="94">
        <v>5</v>
      </c>
      <c r="M3" s="95">
        <v>145</v>
      </c>
      <c r="N3" s="94" t="s">
        <v>184</v>
      </c>
      <c r="O3" s="95"/>
      <c r="P3" s="94"/>
      <c r="Q3" s="95">
        <v>5.24</v>
      </c>
      <c r="R3" s="94" t="s">
        <v>185</v>
      </c>
      <c r="S3" s="95">
        <v>1194</v>
      </c>
      <c r="T3" s="94">
        <v>648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s="6" customFormat="1" ht="30.75" customHeight="1" x14ac:dyDescent="0.2">
      <c r="A4" s="96" t="s">
        <v>1</v>
      </c>
      <c r="B4" s="97" t="s">
        <v>186</v>
      </c>
      <c r="C4" s="98">
        <v>10000</v>
      </c>
      <c r="D4" s="97">
        <v>90835</v>
      </c>
      <c r="E4" s="98">
        <v>55055</v>
      </c>
      <c r="F4" s="97" t="s">
        <v>187</v>
      </c>
      <c r="G4" s="98" t="s">
        <v>188</v>
      </c>
      <c r="H4" s="97">
        <v>14965</v>
      </c>
      <c r="I4" s="98">
        <v>92550</v>
      </c>
      <c r="J4" s="97">
        <v>36725</v>
      </c>
      <c r="K4" s="98">
        <v>31529</v>
      </c>
      <c r="L4" s="97">
        <v>21000</v>
      </c>
      <c r="M4" s="98">
        <v>587865</v>
      </c>
      <c r="N4" s="97">
        <v>156455</v>
      </c>
      <c r="O4" s="98">
        <v>6445</v>
      </c>
      <c r="P4" s="97" t="s">
        <v>189</v>
      </c>
      <c r="Q4" s="98">
        <v>24090</v>
      </c>
      <c r="R4" s="97" t="s">
        <v>190</v>
      </c>
      <c r="S4" s="98">
        <v>165000</v>
      </c>
      <c r="T4" s="97">
        <v>225000</v>
      </c>
    </row>
    <row r="5" spans="1:49" s="7" customFormat="1" ht="77.25" customHeight="1" x14ac:dyDescent="0.2">
      <c r="A5" s="99" t="s">
        <v>191</v>
      </c>
      <c r="B5" s="100" t="s">
        <v>192</v>
      </c>
      <c r="C5" s="43" t="s">
        <v>40</v>
      </c>
      <c r="D5" s="100" t="s">
        <v>40</v>
      </c>
      <c r="E5" s="43" t="s">
        <v>193</v>
      </c>
      <c r="F5" s="100" t="s">
        <v>130</v>
      </c>
      <c r="G5" s="43" t="s">
        <v>194</v>
      </c>
      <c r="H5" s="100" t="s">
        <v>195</v>
      </c>
      <c r="I5" s="43"/>
      <c r="J5" s="100" t="s">
        <v>130</v>
      </c>
      <c r="K5" s="43" t="s">
        <v>196</v>
      </c>
      <c r="L5" s="100" t="s">
        <v>197</v>
      </c>
      <c r="M5" s="43" t="s">
        <v>198</v>
      </c>
      <c r="N5" s="100" t="s">
        <v>199</v>
      </c>
      <c r="O5" s="43"/>
      <c r="P5" s="100" t="s">
        <v>200</v>
      </c>
      <c r="Q5" s="43" t="s">
        <v>113</v>
      </c>
      <c r="R5" s="100" t="s">
        <v>201</v>
      </c>
      <c r="S5" s="43" t="s">
        <v>202</v>
      </c>
      <c r="T5" s="100" t="s">
        <v>203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s="9" customFormat="1" ht="51.75" customHeight="1" x14ac:dyDescent="0.2">
      <c r="A6" s="101" t="s">
        <v>2</v>
      </c>
      <c r="B6" s="102" t="s">
        <v>204</v>
      </c>
      <c r="C6" s="51">
        <v>3</v>
      </c>
      <c r="D6" s="102">
        <v>10</v>
      </c>
      <c r="E6" s="51" t="s">
        <v>205</v>
      </c>
      <c r="F6" s="102">
        <v>10</v>
      </c>
      <c r="G6" s="51" t="s">
        <v>80</v>
      </c>
      <c r="H6" s="102">
        <v>10</v>
      </c>
      <c r="I6" s="51">
        <v>10</v>
      </c>
      <c r="J6" s="102" t="s">
        <v>131</v>
      </c>
      <c r="K6" s="51">
        <v>10</v>
      </c>
      <c r="L6" s="102">
        <v>10</v>
      </c>
      <c r="M6" s="51" t="s">
        <v>206</v>
      </c>
      <c r="N6" s="102" t="s">
        <v>135</v>
      </c>
      <c r="O6" s="51" t="s">
        <v>207</v>
      </c>
      <c r="P6" s="102" t="s">
        <v>208</v>
      </c>
      <c r="Q6" s="51" t="s">
        <v>114</v>
      </c>
      <c r="R6" s="102" t="s">
        <v>209</v>
      </c>
      <c r="S6" s="51">
        <v>10</v>
      </c>
      <c r="T6" s="102" t="s">
        <v>135</v>
      </c>
    </row>
    <row r="7" spans="1:49" s="10" customFormat="1" ht="43.5" customHeight="1" x14ac:dyDescent="0.2">
      <c r="A7" s="103" t="s">
        <v>3</v>
      </c>
      <c r="B7" s="104" t="s">
        <v>210</v>
      </c>
      <c r="C7" s="105">
        <v>1</v>
      </c>
      <c r="D7" s="104">
        <v>0.99</v>
      </c>
      <c r="E7" s="105">
        <v>0.9</v>
      </c>
      <c r="F7" s="104">
        <v>1</v>
      </c>
      <c r="G7" s="105">
        <v>1</v>
      </c>
      <c r="H7" s="104">
        <v>1</v>
      </c>
      <c r="I7" s="105">
        <v>1</v>
      </c>
      <c r="J7" s="104" t="s">
        <v>131</v>
      </c>
      <c r="K7" s="105" t="s">
        <v>211</v>
      </c>
      <c r="L7" s="104">
        <v>1</v>
      </c>
      <c r="M7" s="105">
        <v>0.85</v>
      </c>
      <c r="N7" s="104">
        <v>1</v>
      </c>
      <c r="O7" s="105" t="s">
        <v>207</v>
      </c>
      <c r="P7" s="104" t="s">
        <v>212</v>
      </c>
      <c r="Q7" s="105">
        <v>1</v>
      </c>
      <c r="R7" s="104">
        <v>1</v>
      </c>
      <c r="S7" s="105">
        <v>1</v>
      </c>
      <c r="T7" s="104">
        <v>1</v>
      </c>
    </row>
    <row r="8" spans="1:49" s="11" customFormat="1" ht="42.75" customHeight="1" x14ac:dyDescent="0.2">
      <c r="A8" s="106" t="s">
        <v>4</v>
      </c>
      <c r="B8" s="107">
        <v>0.9</v>
      </c>
      <c r="C8" s="108">
        <v>0.98</v>
      </c>
      <c r="D8" s="107">
        <v>0.99</v>
      </c>
      <c r="E8" s="108">
        <v>0.85819999999999996</v>
      </c>
      <c r="F8" s="107">
        <v>0.66</v>
      </c>
      <c r="G8" s="108">
        <v>0.95</v>
      </c>
      <c r="H8" s="107">
        <v>0.95</v>
      </c>
      <c r="I8" s="108">
        <v>1</v>
      </c>
      <c r="J8" s="107">
        <v>0.95</v>
      </c>
      <c r="K8" s="108">
        <v>0.9</v>
      </c>
      <c r="L8" s="107">
        <v>1</v>
      </c>
      <c r="M8" s="108">
        <v>0.87</v>
      </c>
      <c r="N8" s="107">
        <v>1</v>
      </c>
      <c r="O8" s="108">
        <v>1</v>
      </c>
      <c r="P8" s="107">
        <v>0.84</v>
      </c>
      <c r="Q8" s="108">
        <v>1</v>
      </c>
      <c r="R8" s="107" t="s">
        <v>213</v>
      </c>
      <c r="S8" s="108">
        <v>0.85</v>
      </c>
      <c r="T8" s="107">
        <v>0.95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s="9" customFormat="1" ht="38.25" x14ac:dyDescent="0.2">
      <c r="A9" s="101" t="s">
        <v>5</v>
      </c>
      <c r="B9" s="102">
        <v>21</v>
      </c>
      <c r="C9" s="51">
        <v>10</v>
      </c>
      <c r="D9" s="102">
        <v>30</v>
      </c>
      <c r="E9" s="51" t="s">
        <v>214</v>
      </c>
      <c r="F9" s="102">
        <v>20</v>
      </c>
      <c r="G9" s="51" t="s">
        <v>215</v>
      </c>
      <c r="H9" s="102">
        <v>20</v>
      </c>
      <c r="I9" s="51" t="s">
        <v>216</v>
      </c>
      <c r="J9" s="102" t="s">
        <v>217</v>
      </c>
      <c r="K9" s="51" t="s">
        <v>218</v>
      </c>
      <c r="L9" s="102">
        <v>15</v>
      </c>
      <c r="M9" s="51" t="s">
        <v>162</v>
      </c>
      <c r="N9" s="102" t="s">
        <v>219</v>
      </c>
      <c r="O9" s="51" t="s">
        <v>220</v>
      </c>
      <c r="P9" s="102" t="s">
        <v>221</v>
      </c>
      <c r="Q9" s="51" t="s">
        <v>115</v>
      </c>
      <c r="R9" s="102">
        <v>20</v>
      </c>
      <c r="S9" s="51">
        <v>20</v>
      </c>
      <c r="T9" s="102">
        <v>20</v>
      </c>
    </row>
    <row r="10" spans="1:49" s="10" customFormat="1" ht="45" customHeight="1" x14ac:dyDescent="0.2">
      <c r="A10" s="103" t="s">
        <v>6</v>
      </c>
      <c r="B10" s="104">
        <v>1</v>
      </c>
      <c r="C10" s="105">
        <v>0.9</v>
      </c>
      <c r="D10" s="104">
        <v>0.97</v>
      </c>
      <c r="E10" s="105">
        <v>0.9</v>
      </c>
      <c r="F10" s="104">
        <v>1</v>
      </c>
      <c r="G10" s="105">
        <v>1</v>
      </c>
      <c r="H10" s="104">
        <v>1</v>
      </c>
      <c r="I10" s="105">
        <v>0.85</v>
      </c>
      <c r="J10" s="104" t="s">
        <v>217</v>
      </c>
      <c r="K10" s="105">
        <v>0.8</v>
      </c>
      <c r="L10" s="104">
        <v>1</v>
      </c>
      <c r="M10" s="105">
        <v>0.75</v>
      </c>
      <c r="N10" s="104">
        <v>1</v>
      </c>
      <c r="O10" s="105" t="s">
        <v>220</v>
      </c>
      <c r="P10" s="104" t="s">
        <v>212</v>
      </c>
      <c r="Q10" s="105">
        <v>1</v>
      </c>
      <c r="R10" s="104">
        <v>1</v>
      </c>
      <c r="S10" s="105">
        <v>1</v>
      </c>
      <c r="T10" s="104">
        <v>1</v>
      </c>
    </row>
    <row r="11" spans="1:49" s="11" customFormat="1" ht="45" customHeight="1" x14ac:dyDescent="0.2">
      <c r="A11" s="106" t="s">
        <v>7</v>
      </c>
      <c r="B11" s="107">
        <v>0.82</v>
      </c>
      <c r="C11" s="108">
        <v>0.85</v>
      </c>
      <c r="D11" s="107">
        <v>0.97</v>
      </c>
      <c r="E11" s="108">
        <v>0.65300000000000002</v>
      </c>
      <c r="F11" s="107">
        <v>0.11</v>
      </c>
      <c r="G11" s="108">
        <v>0.8</v>
      </c>
      <c r="H11" s="107">
        <v>0.9</v>
      </c>
      <c r="I11" s="108">
        <v>0.85</v>
      </c>
      <c r="J11" s="107">
        <v>0.95</v>
      </c>
      <c r="K11" s="108">
        <v>0.8</v>
      </c>
      <c r="L11" s="107">
        <v>0.95</v>
      </c>
      <c r="M11" s="108">
        <v>0.73</v>
      </c>
      <c r="N11" s="107">
        <v>0.99</v>
      </c>
      <c r="O11" s="108">
        <v>1</v>
      </c>
      <c r="P11" s="107">
        <v>0.84</v>
      </c>
      <c r="Q11" s="108">
        <v>1</v>
      </c>
      <c r="R11" s="107">
        <v>0.38</v>
      </c>
      <c r="S11" s="108">
        <v>0.8</v>
      </c>
      <c r="T11" s="107">
        <v>0.9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s="10" customFormat="1" ht="44.25" customHeight="1" x14ac:dyDescent="0.2">
      <c r="A12" s="103" t="s">
        <v>8</v>
      </c>
      <c r="B12" s="104">
        <v>0.55000000000000004</v>
      </c>
      <c r="C12" s="105">
        <v>0.35</v>
      </c>
      <c r="D12" s="104">
        <v>0.47</v>
      </c>
      <c r="E12" s="105">
        <v>0.27360000000000001</v>
      </c>
      <c r="F12" s="104">
        <v>0.03</v>
      </c>
      <c r="G12" s="105">
        <v>0.6</v>
      </c>
      <c r="H12" s="104">
        <v>0.1</v>
      </c>
      <c r="I12" s="105">
        <v>0.2</v>
      </c>
      <c r="J12" s="104">
        <v>0.33</v>
      </c>
      <c r="K12" s="105">
        <v>0.05</v>
      </c>
      <c r="L12" s="104">
        <v>0.1</v>
      </c>
      <c r="M12" s="105" t="s">
        <v>222</v>
      </c>
      <c r="N12" s="104" t="s">
        <v>223</v>
      </c>
      <c r="O12" s="105">
        <v>0.1</v>
      </c>
      <c r="P12" s="104">
        <v>0.46</v>
      </c>
      <c r="Q12" s="105">
        <v>0</v>
      </c>
      <c r="R12" s="104">
        <v>0.05</v>
      </c>
      <c r="S12" s="105">
        <v>0.05</v>
      </c>
      <c r="T12" s="104" t="s">
        <v>224</v>
      </c>
    </row>
    <row r="13" spans="1:49" s="112" customFormat="1" ht="49.5" customHeight="1" x14ac:dyDescent="0.2">
      <c r="A13" s="109" t="s">
        <v>225</v>
      </c>
      <c r="B13" s="110">
        <v>2.7</v>
      </c>
      <c r="C13" s="111">
        <v>6.2</v>
      </c>
      <c r="D13" s="110">
        <v>50.8</v>
      </c>
      <c r="E13" s="111">
        <v>58.7</v>
      </c>
      <c r="F13" s="110">
        <v>280</v>
      </c>
      <c r="G13" s="111">
        <v>66.2</v>
      </c>
      <c r="H13" s="110">
        <v>1.7</v>
      </c>
      <c r="I13" s="111">
        <v>229.9</v>
      </c>
      <c r="J13" s="110">
        <v>9</v>
      </c>
      <c r="K13" s="111">
        <v>1.2</v>
      </c>
      <c r="L13" s="110">
        <v>22.8</v>
      </c>
      <c r="M13" s="111" t="s">
        <v>226</v>
      </c>
      <c r="N13" s="110">
        <v>120</v>
      </c>
      <c r="O13" s="111">
        <v>0</v>
      </c>
      <c r="P13" s="110">
        <v>68.7</v>
      </c>
      <c r="Q13" s="111">
        <v>15.5</v>
      </c>
      <c r="R13" s="110">
        <v>50.1</v>
      </c>
      <c r="S13" s="111">
        <v>51.1</v>
      </c>
      <c r="T13" s="110" t="s">
        <v>227</v>
      </c>
    </row>
    <row r="14" spans="1:49" s="116" customFormat="1" ht="42" customHeight="1" x14ac:dyDescent="0.2">
      <c r="A14" s="113" t="s">
        <v>228</v>
      </c>
      <c r="B14" s="114">
        <v>15.8</v>
      </c>
      <c r="C14" s="115">
        <v>0.6</v>
      </c>
      <c r="D14" s="114">
        <v>50.1</v>
      </c>
      <c r="E14" s="115">
        <v>23</v>
      </c>
      <c r="F14" s="114">
        <v>41.9</v>
      </c>
      <c r="G14" s="115">
        <v>27.8</v>
      </c>
      <c r="H14" s="114">
        <v>85.6</v>
      </c>
      <c r="I14" s="115">
        <v>122.8</v>
      </c>
      <c r="J14" s="114">
        <v>41.9</v>
      </c>
      <c r="K14" s="115">
        <v>1.7</v>
      </c>
      <c r="L14" s="114">
        <v>2.5</v>
      </c>
      <c r="M14" s="115">
        <v>260.89999999999998</v>
      </c>
      <c r="N14" s="114">
        <v>57</v>
      </c>
      <c r="O14" s="115">
        <v>2.1</v>
      </c>
      <c r="P14" s="114">
        <v>16.7</v>
      </c>
      <c r="Q14" s="115">
        <v>11.1</v>
      </c>
      <c r="R14" s="114">
        <v>38.200000000000003</v>
      </c>
      <c r="S14" s="115">
        <v>57.9</v>
      </c>
      <c r="T14" s="114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</row>
    <row r="15" spans="1:49" s="9" customFormat="1" ht="15.75" customHeight="1" x14ac:dyDescent="0.2">
      <c r="A15" s="101" t="s">
        <v>9</v>
      </c>
      <c r="B15" s="102"/>
      <c r="C15" s="51"/>
      <c r="D15" s="102"/>
      <c r="E15" s="51"/>
      <c r="F15" s="102"/>
      <c r="G15" s="51"/>
      <c r="H15" s="102"/>
      <c r="I15" s="51">
        <v>1300</v>
      </c>
      <c r="J15" s="102"/>
      <c r="K15" s="51"/>
      <c r="L15" s="102"/>
      <c r="M15" s="51"/>
      <c r="N15" s="102"/>
      <c r="O15" s="51"/>
      <c r="P15" s="102">
        <v>1106</v>
      </c>
      <c r="Q15" s="51"/>
      <c r="R15" s="102" t="s">
        <v>229</v>
      </c>
      <c r="S15" s="51"/>
      <c r="T15" s="102"/>
    </row>
    <row r="16" spans="1:49" s="9" customFormat="1" ht="15.75" customHeight="1" x14ac:dyDescent="0.2">
      <c r="A16" s="117" t="s">
        <v>10</v>
      </c>
      <c r="B16" s="102">
        <v>8</v>
      </c>
      <c r="C16" s="51">
        <v>2</v>
      </c>
      <c r="D16" s="102">
        <v>10</v>
      </c>
      <c r="E16" s="51">
        <v>20</v>
      </c>
      <c r="F16" s="102">
        <v>84</v>
      </c>
      <c r="G16" s="51">
        <v>35</v>
      </c>
      <c r="H16" s="102">
        <v>2</v>
      </c>
      <c r="I16" s="51">
        <v>22</v>
      </c>
      <c r="J16" s="102">
        <v>3</v>
      </c>
      <c r="K16" s="51">
        <v>2</v>
      </c>
      <c r="L16" s="102">
        <v>1</v>
      </c>
      <c r="M16" s="51">
        <v>695</v>
      </c>
      <c r="N16" s="102">
        <v>42</v>
      </c>
      <c r="O16" s="51">
        <v>4</v>
      </c>
      <c r="P16" s="102">
        <v>9</v>
      </c>
      <c r="Q16" s="51">
        <v>24</v>
      </c>
      <c r="R16" s="102">
        <v>27</v>
      </c>
      <c r="S16" s="51">
        <v>89</v>
      </c>
      <c r="T16" s="102">
        <v>44</v>
      </c>
    </row>
    <row r="17" spans="1:49" s="13" customFormat="1" ht="15.75" customHeight="1" x14ac:dyDescent="0.2">
      <c r="A17" s="118" t="s">
        <v>11</v>
      </c>
      <c r="B17" s="119">
        <v>44</v>
      </c>
      <c r="C17" s="120">
        <v>2</v>
      </c>
      <c r="D17" s="119">
        <v>144</v>
      </c>
      <c r="E17" s="120">
        <v>94</v>
      </c>
      <c r="F17" s="119">
        <v>144</v>
      </c>
      <c r="G17" s="120">
        <v>85</v>
      </c>
      <c r="H17" s="119">
        <v>276</v>
      </c>
      <c r="I17" s="120">
        <v>150</v>
      </c>
      <c r="J17" s="119">
        <v>81</v>
      </c>
      <c r="K17" s="120">
        <v>18</v>
      </c>
      <c r="L17" s="119">
        <v>6</v>
      </c>
      <c r="M17" s="120">
        <v>1312</v>
      </c>
      <c r="N17" s="119">
        <v>231</v>
      </c>
      <c r="O17" s="120">
        <v>9</v>
      </c>
      <c r="P17" s="119">
        <v>7</v>
      </c>
      <c r="Q17" s="120">
        <v>44</v>
      </c>
      <c r="R17" s="119">
        <v>277</v>
      </c>
      <c r="S17" s="120">
        <v>161</v>
      </c>
      <c r="T17" s="119">
        <v>516</v>
      </c>
    </row>
    <row r="18" spans="1:49" s="15" customFormat="1" ht="15.75" customHeight="1" x14ac:dyDescent="0.2">
      <c r="A18" s="121" t="s">
        <v>12</v>
      </c>
      <c r="B18" s="122">
        <v>261</v>
      </c>
      <c r="C18" s="123">
        <v>146</v>
      </c>
      <c r="D18" s="122">
        <v>1231</v>
      </c>
      <c r="E18" s="123">
        <v>671</v>
      </c>
      <c r="F18" s="122">
        <v>3365</v>
      </c>
      <c r="G18" s="123">
        <v>1063</v>
      </c>
      <c r="H18" s="122">
        <v>418</v>
      </c>
      <c r="I18" s="123">
        <v>171</v>
      </c>
      <c r="J18" s="122">
        <v>827</v>
      </c>
      <c r="K18" s="123">
        <v>35</v>
      </c>
      <c r="L18" s="122">
        <v>320</v>
      </c>
      <c r="M18" s="123">
        <v>9805</v>
      </c>
      <c r="N18" s="122">
        <v>1808</v>
      </c>
      <c r="O18" s="123">
        <v>155</v>
      </c>
      <c r="P18" s="122">
        <v>399</v>
      </c>
      <c r="Q18" s="123">
        <v>295</v>
      </c>
      <c r="R18" s="122">
        <v>243</v>
      </c>
      <c r="S18" s="123">
        <v>1602</v>
      </c>
      <c r="T18" s="122">
        <v>2620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s="13" customFormat="1" ht="15.75" customHeight="1" x14ac:dyDescent="0.2">
      <c r="A19" s="117" t="s">
        <v>13</v>
      </c>
      <c r="B19" s="119">
        <v>78</v>
      </c>
      <c r="C19" s="120">
        <v>133</v>
      </c>
      <c r="D19" s="119">
        <v>960</v>
      </c>
      <c r="E19" s="120">
        <v>717</v>
      </c>
      <c r="F19" s="119">
        <v>2391</v>
      </c>
      <c r="G19" s="120">
        <v>609</v>
      </c>
      <c r="H19" s="119">
        <v>476</v>
      </c>
      <c r="I19" s="120">
        <v>151</v>
      </c>
      <c r="J19" s="119">
        <v>610</v>
      </c>
      <c r="K19" s="120">
        <v>45</v>
      </c>
      <c r="L19" s="119">
        <v>221</v>
      </c>
      <c r="M19" s="120">
        <v>7658</v>
      </c>
      <c r="N19" s="119">
        <v>1395</v>
      </c>
      <c r="O19" s="120">
        <v>106</v>
      </c>
      <c r="P19" s="119">
        <v>223</v>
      </c>
      <c r="Q19" s="120"/>
      <c r="R19" s="119">
        <v>447</v>
      </c>
      <c r="S19" s="120">
        <v>748</v>
      </c>
      <c r="T19" s="119">
        <v>1472</v>
      </c>
    </row>
    <row r="20" spans="1:49" s="13" customFormat="1" ht="15.75" customHeight="1" x14ac:dyDescent="0.2">
      <c r="A20" s="117" t="s">
        <v>14</v>
      </c>
      <c r="B20" s="119">
        <v>448</v>
      </c>
      <c r="C20" s="120">
        <v>0</v>
      </c>
      <c r="D20" s="119">
        <v>2068</v>
      </c>
      <c r="E20" s="120">
        <v>891</v>
      </c>
      <c r="F20" s="119">
        <v>3365</v>
      </c>
      <c r="G20" s="120">
        <v>1540</v>
      </c>
      <c r="H20" s="119" t="s">
        <v>116</v>
      </c>
      <c r="I20" s="120">
        <v>305</v>
      </c>
      <c r="J20" s="119">
        <v>1245</v>
      </c>
      <c r="K20" s="120" t="s">
        <v>230</v>
      </c>
      <c r="L20" s="119" t="s">
        <v>231</v>
      </c>
      <c r="M20" s="120">
        <v>15532</v>
      </c>
      <c r="N20" s="119">
        <v>2186</v>
      </c>
      <c r="O20" s="120" t="s">
        <v>232</v>
      </c>
      <c r="P20" s="119">
        <v>0</v>
      </c>
      <c r="Q20" s="120"/>
      <c r="R20" s="119">
        <v>1369</v>
      </c>
      <c r="S20" s="120">
        <v>2153</v>
      </c>
      <c r="T20" s="119">
        <v>4341</v>
      </c>
    </row>
    <row r="21" spans="1:49" s="15" customFormat="1" ht="15.75" customHeight="1" x14ac:dyDescent="0.2">
      <c r="A21" s="121" t="s">
        <v>15</v>
      </c>
      <c r="B21" s="122">
        <v>0</v>
      </c>
      <c r="C21" s="123">
        <v>0</v>
      </c>
      <c r="D21" s="122">
        <v>0</v>
      </c>
      <c r="E21" s="123">
        <v>0</v>
      </c>
      <c r="F21" s="122">
        <v>20</v>
      </c>
      <c r="G21" s="123">
        <v>4</v>
      </c>
      <c r="H21" s="122">
        <v>1</v>
      </c>
      <c r="I21" s="123">
        <v>0</v>
      </c>
      <c r="J21" s="122">
        <v>0</v>
      </c>
      <c r="K21" s="123">
        <v>2</v>
      </c>
      <c r="L21" s="122">
        <v>0</v>
      </c>
      <c r="M21" s="123">
        <v>11</v>
      </c>
      <c r="N21" s="122">
        <v>10</v>
      </c>
      <c r="O21" s="123">
        <v>3</v>
      </c>
      <c r="P21" s="122">
        <v>0</v>
      </c>
      <c r="Q21" s="123">
        <v>1</v>
      </c>
      <c r="R21" s="122">
        <v>82</v>
      </c>
      <c r="S21" s="123">
        <v>51</v>
      </c>
      <c r="T21" s="122">
        <v>17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s="13" customFormat="1" ht="15.75" customHeight="1" x14ac:dyDescent="0.2">
      <c r="A22" s="117" t="s">
        <v>16</v>
      </c>
      <c r="B22" s="119">
        <v>35</v>
      </c>
      <c r="C22" s="120">
        <v>49</v>
      </c>
      <c r="D22" s="119">
        <v>226</v>
      </c>
      <c r="E22" s="120">
        <v>231</v>
      </c>
      <c r="F22" s="119">
        <v>666</v>
      </c>
      <c r="G22" s="120">
        <v>92</v>
      </c>
      <c r="H22" s="119"/>
      <c r="I22" s="120">
        <v>238</v>
      </c>
      <c r="J22" s="119">
        <v>192</v>
      </c>
      <c r="K22" s="120">
        <v>4</v>
      </c>
      <c r="L22" s="119">
        <v>74</v>
      </c>
      <c r="M22" s="120">
        <v>3232</v>
      </c>
      <c r="N22" s="119">
        <v>726</v>
      </c>
      <c r="O22" s="120">
        <v>92</v>
      </c>
      <c r="P22" s="119">
        <v>367</v>
      </c>
      <c r="Q22" s="120">
        <v>159</v>
      </c>
      <c r="R22" s="119" t="s">
        <v>233</v>
      </c>
      <c r="S22" s="120">
        <v>210</v>
      </c>
      <c r="T22" s="119">
        <v>569</v>
      </c>
    </row>
    <row r="23" spans="1:49" s="13" customFormat="1" ht="15.75" customHeight="1" x14ac:dyDescent="0.2">
      <c r="A23" s="117" t="s">
        <v>17</v>
      </c>
      <c r="B23" s="119">
        <v>147</v>
      </c>
      <c r="C23" s="120">
        <v>70</v>
      </c>
      <c r="D23" s="119">
        <v>74</v>
      </c>
      <c r="E23" s="120">
        <v>199</v>
      </c>
      <c r="F23" s="119">
        <v>591</v>
      </c>
      <c r="G23" s="120">
        <v>72</v>
      </c>
      <c r="H23" s="119"/>
      <c r="I23" s="120">
        <v>203</v>
      </c>
      <c r="J23" s="119">
        <v>205</v>
      </c>
      <c r="K23" s="120">
        <v>26</v>
      </c>
      <c r="L23" s="119">
        <v>53</v>
      </c>
      <c r="M23" s="120">
        <v>3763</v>
      </c>
      <c r="N23" s="119">
        <v>287</v>
      </c>
      <c r="O23" s="120">
        <v>42</v>
      </c>
      <c r="P23" s="119">
        <v>96</v>
      </c>
      <c r="Q23" s="120">
        <v>35</v>
      </c>
      <c r="R23" s="119"/>
      <c r="S23" s="120">
        <v>287</v>
      </c>
      <c r="T23" s="119">
        <v>667</v>
      </c>
    </row>
    <row r="24" spans="1:49" s="15" customFormat="1" ht="15.75" customHeight="1" x14ac:dyDescent="0.2">
      <c r="A24" s="99" t="s">
        <v>18</v>
      </c>
      <c r="B24" s="122">
        <v>1021</v>
      </c>
      <c r="C24" s="123"/>
      <c r="D24" s="122">
        <v>4713</v>
      </c>
      <c r="E24" s="123">
        <v>2823</v>
      </c>
      <c r="F24" s="122">
        <v>10626</v>
      </c>
      <c r="G24" s="123">
        <v>3750</v>
      </c>
      <c r="H24" s="122"/>
      <c r="I24" s="123"/>
      <c r="J24" s="122">
        <v>3433</v>
      </c>
      <c r="K24" s="123"/>
      <c r="L24" s="122">
        <v>149</v>
      </c>
      <c r="M24" s="123">
        <v>42008</v>
      </c>
      <c r="N24" s="122"/>
      <c r="O24" s="123"/>
      <c r="P24" s="122">
        <v>1106</v>
      </c>
      <c r="Q24" s="123">
        <v>558</v>
      </c>
      <c r="R24" s="122">
        <v>3538</v>
      </c>
      <c r="S24" s="123">
        <v>5935</v>
      </c>
      <c r="T24" s="122">
        <v>10884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s="13" customFormat="1" ht="24" customHeight="1" x14ac:dyDescent="0.2">
      <c r="A25" s="101" t="s">
        <v>19</v>
      </c>
      <c r="B25" s="119"/>
      <c r="C25" s="120"/>
      <c r="D25" s="119"/>
      <c r="E25" s="120">
        <v>13885</v>
      </c>
      <c r="F25" s="119"/>
      <c r="G25" s="120">
        <v>9046</v>
      </c>
      <c r="H25" s="119"/>
      <c r="I25" s="120">
        <v>25193</v>
      </c>
      <c r="J25" s="119"/>
      <c r="K25" s="120"/>
      <c r="L25" s="119"/>
      <c r="M25" s="120">
        <v>134391</v>
      </c>
      <c r="N25" s="119"/>
      <c r="O25" s="120"/>
      <c r="P25" s="119">
        <v>4446</v>
      </c>
      <c r="Q25" s="120"/>
      <c r="R25" s="119"/>
      <c r="S25" s="120"/>
      <c r="T25" s="119"/>
    </row>
    <row r="26" spans="1:49" s="4" customFormat="1" ht="15.75" customHeight="1" x14ac:dyDescent="0.2">
      <c r="A26" s="117" t="s">
        <v>20</v>
      </c>
      <c r="B26" s="124">
        <v>1260</v>
      </c>
      <c r="C26" s="125">
        <v>434</v>
      </c>
      <c r="D26" s="124">
        <v>8023</v>
      </c>
      <c r="E26" s="125">
        <v>4138</v>
      </c>
      <c r="F26" s="124">
        <v>16050</v>
      </c>
      <c r="G26" s="125">
        <v>2709</v>
      </c>
      <c r="H26" s="124">
        <v>4026</v>
      </c>
      <c r="I26" s="125">
        <v>13052</v>
      </c>
      <c r="J26" s="124">
        <v>3511</v>
      </c>
      <c r="K26" s="125" t="s">
        <v>234</v>
      </c>
      <c r="L26" s="124">
        <v>609</v>
      </c>
      <c r="M26" s="125">
        <v>49272</v>
      </c>
      <c r="N26" s="124">
        <v>5910</v>
      </c>
      <c r="O26" s="125">
        <v>629</v>
      </c>
      <c r="P26" s="124">
        <v>2320</v>
      </c>
      <c r="Q26" s="125">
        <v>1610</v>
      </c>
      <c r="R26" s="124">
        <v>3427</v>
      </c>
      <c r="S26" s="125">
        <v>6082</v>
      </c>
      <c r="T26" s="124">
        <v>15682</v>
      </c>
    </row>
    <row r="27" spans="1:49" s="14" customFormat="1" ht="15.75" customHeight="1" x14ac:dyDescent="0.2">
      <c r="A27" s="121" t="s">
        <v>12</v>
      </c>
      <c r="B27" s="126">
        <v>780</v>
      </c>
      <c r="C27" s="127">
        <v>332</v>
      </c>
      <c r="D27" s="126">
        <v>3963</v>
      </c>
      <c r="E27" s="127">
        <v>1611</v>
      </c>
      <c r="F27" s="126">
        <v>8191</v>
      </c>
      <c r="G27" s="127">
        <v>1813</v>
      </c>
      <c r="H27" s="126">
        <v>2973</v>
      </c>
      <c r="I27" s="127"/>
      <c r="J27" s="126">
        <v>2311</v>
      </c>
      <c r="K27" s="127" t="s">
        <v>235</v>
      </c>
      <c r="L27" s="126">
        <v>446</v>
      </c>
      <c r="M27" s="127">
        <v>19927</v>
      </c>
      <c r="N27" s="126">
        <v>3128</v>
      </c>
      <c r="O27" s="127">
        <v>272</v>
      </c>
      <c r="P27" s="126">
        <v>990</v>
      </c>
      <c r="Q27" s="127">
        <v>710</v>
      </c>
      <c r="R27" s="126">
        <v>914</v>
      </c>
      <c r="S27" s="127">
        <v>3503</v>
      </c>
      <c r="T27" s="126">
        <v>7335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s="4" customFormat="1" ht="15.75" customHeight="1" x14ac:dyDescent="0.2">
      <c r="A28" s="117" t="s">
        <v>13</v>
      </c>
      <c r="B28" s="124">
        <v>930</v>
      </c>
      <c r="C28" s="125">
        <v>246</v>
      </c>
      <c r="D28" s="124">
        <v>6312</v>
      </c>
      <c r="E28" s="125">
        <v>2504</v>
      </c>
      <c r="F28" s="124">
        <v>5469</v>
      </c>
      <c r="G28" s="125">
        <v>1588</v>
      </c>
      <c r="H28" s="124">
        <v>3515</v>
      </c>
      <c r="I28" s="125">
        <v>5829</v>
      </c>
      <c r="J28" s="124">
        <v>2950</v>
      </c>
      <c r="K28" s="125" t="s">
        <v>236</v>
      </c>
      <c r="L28" s="124">
        <v>535</v>
      </c>
      <c r="M28" s="125">
        <v>29456</v>
      </c>
      <c r="N28" s="124">
        <v>4702</v>
      </c>
      <c r="O28" s="125">
        <v>232</v>
      </c>
      <c r="P28" s="124">
        <v>1123</v>
      </c>
      <c r="Q28" s="125"/>
      <c r="R28" s="124">
        <v>1581</v>
      </c>
      <c r="S28" s="125">
        <v>3690</v>
      </c>
      <c r="T28" s="124">
        <v>9544</v>
      </c>
    </row>
    <row r="29" spans="1:49" s="4" customFormat="1" ht="15.75" customHeight="1" x14ac:dyDescent="0.2">
      <c r="A29" s="117" t="s">
        <v>14</v>
      </c>
      <c r="B29" s="124">
        <v>1224</v>
      </c>
      <c r="C29" s="125">
        <v>0</v>
      </c>
      <c r="D29" s="124">
        <v>5966</v>
      </c>
      <c r="E29" s="125">
        <v>2157</v>
      </c>
      <c r="F29" s="124">
        <v>11886</v>
      </c>
      <c r="G29" s="125">
        <v>2417</v>
      </c>
      <c r="H29" s="124" t="s">
        <v>116</v>
      </c>
      <c r="I29" s="125">
        <v>6312</v>
      </c>
      <c r="J29" s="124">
        <v>3030</v>
      </c>
      <c r="K29" s="125" t="s">
        <v>230</v>
      </c>
      <c r="L29" s="124" t="s">
        <v>231</v>
      </c>
      <c r="M29" s="125">
        <v>35736</v>
      </c>
      <c r="N29" s="124">
        <v>6217</v>
      </c>
      <c r="O29" s="125" t="s">
        <v>41</v>
      </c>
      <c r="P29" s="124">
        <v>2</v>
      </c>
      <c r="Q29" s="125"/>
      <c r="R29" s="124">
        <v>2680</v>
      </c>
      <c r="S29" s="125">
        <v>4703</v>
      </c>
      <c r="T29" s="124">
        <v>12084</v>
      </c>
    </row>
    <row r="30" spans="1:49" s="4" customFormat="1" ht="15.75" customHeight="1" x14ac:dyDescent="0.2">
      <c r="A30" s="117" t="s">
        <v>31</v>
      </c>
      <c r="B30" s="124">
        <v>0</v>
      </c>
      <c r="C30" s="125">
        <v>0</v>
      </c>
      <c r="D30" s="124">
        <v>0</v>
      </c>
      <c r="E30" s="125">
        <v>35</v>
      </c>
      <c r="F30" s="124">
        <v>251</v>
      </c>
      <c r="G30" s="125">
        <v>13</v>
      </c>
      <c r="H30" s="124">
        <v>2</v>
      </c>
      <c r="I30" s="125"/>
      <c r="J30" s="124">
        <v>0</v>
      </c>
      <c r="K30" s="125">
        <v>0</v>
      </c>
      <c r="L30" s="124">
        <v>0</v>
      </c>
      <c r="M30" s="125" t="s">
        <v>163</v>
      </c>
      <c r="N30" s="124" t="s">
        <v>237</v>
      </c>
      <c r="O30" s="125">
        <v>9</v>
      </c>
      <c r="P30" s="124">
        <v>1</v>
      </c>
      <c r="Q30" s="125">
        <v>4</v>
      </c>
      <c r="R30" s="124" t="s">
        <v>238</v>
      </c>
      <c r="S30" s="125">
        <v>183</v>
      </c>
      <c r="T30" s="124" t="s">
        <v>239</v>
      </c>
    </row>
    <row r="31" spans="1:49" s="7" customFormat="1" ht="15.75" customHeight="1" x14ac:dyDescent="0.2">
      <c r="A31" s="121" t="s">
        <v>21</v>
      </c>
      <c r="B31" s="100">
        <v>0</v>
      </c>
      <c r="C31" s="43">
        <v>96</v>
      </c>
      <c r="D31" s="100">
        <v>22</v>
      </c>
      <c r="E31" s="43">
        <v>3440</v>
      </c>
      <c r="F31" s="100" t="s">
        <v>107</v>
      </c>
      <c r="G31" s="43">
        <v>506</v>
      </c>
      <c r="H31" s="100"/>
      <c r="I31" s="43">
        <v>214</v>
      </c>
      <c r="J31" s="100"/>
      <c r="K31" s="43">
        <v>0</v>
      </c>
      <c r="L31" s="100" t="s">
        <v>240</v>
      </c>
      <c r="M31" s="43">
        <v>0</v>
      </c>
      <c r="N31" s="100">
        <v>19957</v>
      </c>
      <c r="O31" s="43"/>
      <c r="P31" s="100">
        <v>108</v>
      </c>
      <c r="Q31" s="43">
        <v>295</v>
      </c>
      <c r="R31" s="100"/>
      <c r="S31" s="43"/>
      <c r="T31" s="100" t="s">
        <v>241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9" customFormat="1" ht="31.5" customHeight="1" x14ac:dyDescent="0.2">
      <c r="A32" s="101" t="s">
        <v>22</v>
      </c>
      <c r="B32" s="102"/>
      <c r="C32" s="51"/>
      <c r="D32" s="102"/>
      <c r="E32" s="51">
        <v>15</v>
      </c>
      <c r="F32" s="102"/>
      <c r="G32" s="51"/>
      <c r="H32" s="102"/>
      <c r="I32" s="51">
        <v>34</v>
      </c>
      <c r="J32" s="102"/>
      <c r="K32" s="51"/>
      <c r="L32" s="102"/>
      <c r="M32" s="51">
        <v>98.5</v>
      </c>
      <c r="N32" s="102"/>
      <c r="O32" s="51"/>
      <c r="P32" s="102">
        <v>5</v>
      </c>
      <c r="Q32" s="51"/>
      <c r="R32" s="102"/>
      <c r="S32" s="51"/>
      <c r="T32" s="102"/>
    </row>
    <row r="33" spans="1:49" s="9" customFormat="1" ht="15.75" customHeight="1" x14ac:dyDescent="0.2">
      <c r="A33" s="117" t="s">
        <v>23</v>
      </c>
      <c r="B33" s="102">
        <v>2</v>
      </c>
      <c r="C33" s="51">
        <v>0.25</v>
      </c>
      <c r="D33" s="102">
        <v>3</v>
      </c>
      <c r="E33" s="51">
        <v>3</v>
      </c>
      <c r="F33" s="102">
        <v>6</v>
      </c>
      <c r="G33" s="51">
        <v>4.5</v>
      </c>
      <c r="H33" s="102">
        <v>1</v>
      </c>
      <c r="I33" s="51">
        <v>5</v>
      </c>
      <c r="J33" s="102">
        <v>1</v>
      </c>
      <c r="K33" s="51">
        <v>1.7</v>
      </c>
      <c r="L33" s="102">
        <v>1</v>
      </c>
      <c r="M33" s="51">
        <v>11</v>
      </c>
      <c r="N33" s="102">
        <v>3</v>
      </c>
      <c r="O33" s="51">
        <v>1</v>
      </c>
      <c r="P33" s="102">
        <v>1</v>
      </c>
      <c r="Q33" s="51">
        <v>0.5</v>
      </c>
      <c r="R33" s="102">
        <v>2</v>
      </c>
      <c r="S33" s="51">
        <v>3</v>
      </c>
      <c r="T33" s="102">
        <v>8</v>
      </c>
    </row>
    <row r="34" spans="1:49" s="12" customFormat="1" ht="15.75" customHeight="1" x14ac:dyDescent="0.2">
      <c r="A34" s="121" t="s">
        <v>24</v>
      </c>
      <c r="B34" s="128" t="s">
        <v>242</v>
      </c>
      <c r="C34" s="129">
        <v>0.25</v>
      </c>
      <c r="D34" s="128">
        <v>2</v>
      </c>
      <c r="E34" s="129">
        <v>1</v>
      </c>
      <c r="F34" s="128">
        <v>2</v>
      </c>
      <c r="G34" s="129">
        <v>1.1499999999999999</v>
      </c>
      <c r="H34" s="128">
        <v>1</v>
      </c>
      <c r="I34" s="129">
        <v>3</v>
      </c>
      <c r="J34" s="128">
        <v>1</v>
      </c>
      <c r="K34" s="129">
        <v>0.7</v>
      </c>
      <c r="L34" s="128">
        <v>1</v>
      </c>
      <c r="M34" s="129">
        <v>3.5</v>
      </c>
      <c r="N34" s="128">
        <v>1</v>
      </c>
      <c r="O34" s="129">
        <v>1</v>
      </c>
      <c r="P34" s="128">
        <v>1</v>
      </c>
      <c r="Q34" s="129"/>
      <c r="R34" s="128">
        <v>1</v>
      </c>
      <c r="S34" s="129">
        <v>1.9</v>
      </c>
      <c r="T34" s="128">
        <v>2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s="9" customFormat="1" ht="15.75" customHeight="1" x14ac:dyDescent="0.2">
      <c r="A35" s="117" t="s">
        <v>25</v>
      </c>
      <c r="B35" s="102">
        <v>1</v>
      </c>
      <c r="C35" s="51">
        <v>0</v>
      </c>
      <c r="D35" s="102">
        <v>2</v>
      </c>
      <c r="E35" s="51">
        <v>1</v>
      </c>
      <c r="F35" s="102">
        <v>3</v>
      </c>
      <c r="G35" s="51">
        <v>1.1499999999999999</v>
      </c>
      <c r="H35" s="102" t="s">
        <v>116</v>
      </c>
      <c r="I35" s="51">
        <v>4</v>
      </c>
      <c r="J35" s="102">
        <v>1</v>
      </c>
      <c r="K35" s="51" t="s">
        <v>230</v>
      </c>
      <c r="L35" s="102" t="s">
        <v>231</v>
      </c>
      <c r="M35" s="51">
        <v>8</v>
      </c>
      <c r="N35" s="102">
        <v>2</v>
      </c>
      <c r="O35" s="51">
        <v>1</v>
      </c>
      <c r="P35" s="102">
        <v>0</v>
      </c>
      <c r="Q35" s="51"/>
      <c r="R35" s="102">
        <v>1.5</v>
      </c>
      <c r="S35" s="51">
        <v>1.9</v>
      </c>
      <c r="T35" s="102">
        <v>4</v>
      </c>
    </row>
    <row r="36" spans="1:49" s="9" customFormat="1" ht="15.75" customHeight="1" x14ac:dyDescent="0.2">
      <c r="A36" s="117" t="s">
        <v>26</v>
      </c>
      <c r="B36" s="102">
        <v>2</v>
      </c>
      <c r="C36" s="51">
        <v>0.25</v>
      </c>
      <c r="D36" s="102">
        <v>3</v>
      </c>
      <c r="E36" s="51">
        <v>3</v>
      </c>
      <c r="F36" s="102" t="s">
        <v>243</v>
      </c>
      <c r="G36" s="51">
        <v>1</v>
      </c>
      <c r="H36" s="102">
        <v>2</v>
      </c>
      <c r="I36" s="51">
        <v>8</v>
      </c>
      <c r="J36" s="102">
        <v>1</v>
      </c>
      <c r="K36" s="51">
        <v>1.7</v>
      </c>
      <c r="L36" s="102">
        <v>1</v>
      </c>
      <c r="M36" s="51">
        <v>22</v>
      </c>
      <c r="N36" s="102">
        <v>3</v>
      </c>
      <c r="O36" s="51">
        <v>1</v>
      </c>
      <c r="P36" s="102">
        <v>1</v>
      </c>
      <c r="Q36" s="51">
        <v>0.75</v>
      </c>
      <c r="R36" s="102">
        <v>0</v>
      </c>
      <c r="S36" s="51">
        <v>2.7</v>
      </c>
      <c r="T36" s="102">
        <v>6</v>
      </c>
    </row>
    <row r="37" spans="1:49" s="12" customFormat="1" ht="15.75" customHeight="1" x14ac:dyDescent="0.2">
      <c r="A37" s="121" t="s">
        <v>27</v>
      </c>
      <c r="B37" s="128">
        <v>2</v>
      </c>
      <c r="C37" s="129">
        <v>0.5</v>
      </c>
      <c r="D37" s="128">
        <v>2</v>
      </c>
      <c r="E37" s="129">
        <v>4</v>
      </c>
      <c r="F37" s="128">
        <v>2</v>
      </c>
      <c r="G37" s="129">
        <v>3.6</v>
      </c>
      <c r="H37" s="128">
        <v>1</v>
      </c>
      <c r="I37" s="129">
        <v>6</v>
      </c>
      <c r="J37" s="128">
        <v>2.2999999999999998</v>
      </c>
      <c r="K37" s="129">
        <v>0.5</v>
      </c>
      <c r="L37" s="128">
        <v>1</v>
      </c>
      <c r="M37" s="129">
        <v>27</v>
      </c>
      <c r="N37" s="128" t="s">
        <v>244</v>
      </c>
      <c r="O37" s="129"/>
      <c r="P37" s="128">
        <v>1</v>
      </c>
      <c r="Q37" s="129"/>
      <c r="R37" s="128">
        <v>2</v>
      </c>
      <c r="S37" s="129">
        <v>3.7</v>
      </c>
      <c r="T37" s="128">
        <v>8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s="13" customFormat="1" ht="15.75" customHeight="1" x14ac:dyDescent="0.2">
      <c r="A38" s="117" t="s">
        <v>28</v>
      </c>
      <c r="B38" s="119">
        <v>2</v>
      </c>
      <c r="C38" s="120">
        <v>0.25</v>
      </c>
      <c r="D38" s="119">
        <v>3</v>
      </c>
      <c r="E38" s="120">
        <v>3</v>
      </c>
      <c r="F38" s="119">
        <v>1</v>
      </c>
      <c r="G38" s="120">
        <v>1</v>
      </c>
      <c r="H38" s="119">
        <v>1</v>
      </c>
      <c r="I38" s="120">
        <v>6</v>
      </c>
      <c r="J38" s="119">
        <v>1</v>
      </c>
      <c r="K38" s="120">
        <v>1</v>
      </c>
      <c r="L38" s="119">
        <v>1</v>
      </c>
      <c r="M38" s="120">
        <v>8</v>
      </c>
      <c r="N38" s="119">
        <v>2</v>
      </c>
      <c r="O38" s="120"/>
      <c r="P38" s="119">
        <v>1</v>
      </c>
      <c r="Q38" s="120">
        <v>0.25</v>
      </c>
      <c r="R38" s="119">
        <v>1</v>
      </c>
      <c r="S38" s="120">
        <v>1.3</v>
      </c>
      <c r="T38" s="119">
        <v>2</v>
      </c>
    </row>
    <row r="39" spans="1:49" s="16" customFormat="1" x14ac:dyDescent="0.2">
      <c r="A39" s="117" t="s">
        <v>21</v>
      </c>
      <c r="B39" s="130"/>
      <c r="C39" s="38"/>
      <c r="D39" s="130"/>
      <c r="E39" s="38"/>
      <c r="F39" s="130"/>
      <c r="G39" s="38">
        <v>1.9</v>
      </c>
      <c r="H39" s="130"/>
      <c r="I39" s="38">
        <v>2</v>
      </c>
      <c r="J39" s="130"/>
      <c r="K39" s="38">
        <v>0</v>
      </c>
      <c r="L39" s="130"/>
      <c r="M39" s="38">
        <v>0</v>
      </c>
      <c r="N39" s="130" t="s">
        <v>245</v>
      </c>
      <c r="O39" s="38"/>
      <c r="P39" s="130">
        <v>0</v>
      </c>
      <c r="Q39" s="38"/>
      <c r="R39" s="130"/>
      <c r="S39" s="38"/>
      <c r="T39" s="130">
        <v>3.15</v>
      </c>
    </row>
    <row r="40" spans="1:49" s="15" customFormat="1" ht="51.75" customHeight="1" thickBot="1" x14ac:dyDescent="0.25">
      <c r="A40" s="131" t="s">
        <v>29</v>
      </c>
      <c r="B40" s="132">
        <v>1</v>
      </c>
      <c r="C40" s="133">
        <v>1</v>
      </c>
      <c r="D40" s="132">
        <v>2</v>
      </c>
      <c r="E40" s="133">
        <v>1</v>
      </c>
      <c r="F40" s="132">
        <v>4</v>
      </c>
      <c r="G40" s="133">
        <v>1</v>
      </c>
      <c r="H40" s="132">
        <v>4</v>
      </c>
      <c r="I40" s="133">
        <v>5</v>
      </c>
      <c r="J40" s="132">
        <v>0</v>
      </c>
      <c r="K40" s="133">
        <v>0</v>
      </c>
      <c r="L40" s="132">
        <v>1</v>
      </c>
      <c r="M40" s="133">
        <v>19</v>
      </c>
      <c r="N40" s="132">
        <v>3</v>
      </c>
      <c r="O40" s="133"/>
      <c r="P40" s="132">
        <v>0</v>
      </c>
      <c r="Q40" s="133">
        <v>0</v>
      </c>
      <c r="R40" s="132" t="s">
        <v>246</v>
      </c>
      <c r="S40" s="133">
        <v>4</v>
      </c>
      <c r="T40" s="132">
        <v>1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</row>
    <row r="41" spans="1:49" x14ac:dyDescent="0.2">
      <c r="A41" s="17"/>
      <c r="B41" s="17" t="s">
        <v>247</v>
      </c>
      <c r="D41" s="17"/>
      <c r="F41" s="17"/>
      <c r="I41" s="17"/>
      <c r="K41" s="17"/>
      <c r="M41" s="17"/>
      <c r="O41" s="17"/>
      <c r="Q41" s="17"/>
      <c r="S41" s="17"/>
    </row>
    <row r="42" spans="1:49" ht="51" x14ac:dyDescent="0.2">
      <c r="A42" s="17"/>
      <c r="B42" s="17" t="s">
        <v>248</v>
      </c>
      <c r="D42" s="17"/>
      <c r="F42" s="17"/>
      <c r="I42" s="17"/>
      <c r="K42" s="17"/>
      <c r="M42" s="17"/>
      <c r="O42" s="17"/>
      <c r="Q42" s="17"/>
      <c r="S42" s="17"/>
    </row>
    <row r="43" spans="1:49" x14ac:dyDescent="0.2">
      <c r="A43" s="17"/>
    </row>
    <row r="44" spans="1:49" x14ac:dyDescent="0.2">
      <c r="A44" s="8"/>
    </row>
    <row r="45" spans="1:49" x14ac:dyDescent="0.2">
      <c r="A45" s="8"/>
    </row>
  </sheetData>
  <pageMargins left="0.75" right="0.75" top="1" bottom="1" header="0.5" footer="0.5"/>
  <pageSetup paperSize="17" scale="94" orientation="landscape" r:id="rId1"/>
  <headerFooter alignWithMargins="0">
    <oddHeader>&amp;COBOA Permit and Inspection Data Survey 2012-13</oddHeader>
    <oddFooter>Page &amp;P of &amp;N</oddFooter>
  </headerFooter>
  <rowBreaks count="1" manualBreakCount="1">
    <brk id="1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5"/>
  <sheetViews>
    <sheetView view="pageBreakPreview" zoomScale="6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7" sqref="F7"/>
    </sheetView>
  </sheetViews>
  <sheetFormatPr defaultRowHeight="12.75" x14ac:dyDescent="0.2"/>
  <cols>
    <col min="1" max="1" width="25.42578125" style="18" customWidth="1"/>
    <col min="2" max="19" width="35.42578125" style="134" customWidth="1"/>
    <col min="20" max="48" width="9.140625" style="13" customWidth="1"/>
    <col min="257" max="257" width="25.42578125" customWidth="1"/>
    <col min="258" max="275" width="35.42578125" customWidth="1"/>
    <col min="276" max="304" width="9.140625" customWidth="1"/>
    <col min="513" max="513" width="25.42578125" customWidth="1"/>
    <col min="514" max="531" width="35.42578125" customWidth="1"/>
    <col min="532" max="560" width="9.140625" customWidth="1"/>
    <col min="769" max="769" width="25.42578125" customWidth="1"/>
    <col min="770" max="787" width="35.42578125" customWidth="1"/>
    <col min="788" max="816" width="9.140625" customWidth="1"/>
    <col min="1025" max="1025" width="25.42578125" customWidth="1"/>
    <col min="1026" max="1043" width="35.42578125" customWidth="1"/>
    <col min="1044" max="1072" width="9.140625" customWidth="1"/>
    <col min="1281" max="1281" width="25.42578125" customWidth="1"/>
    <col min="1282" max="1299" width="35.42578125" customWidth="1"/>
    <col min="1300" max="1328" width="9.140625" customWidth="1"/>
    <col min="1537" max="1537" width="25.42578125" customWidth="1"/>
    <col min="1538" max="1555" width="35.42578125" customWidth="1"/>
    <col min="1556" max="1584" width="9.140625" customWidth="1"/>
    <col min="1793" max="1793" width="25.42578125" customWidth="1"/>
    <col min="1794" max="1811" width="35.42578125" customWidth="1"/>
    <col min="1812" max="1840" width="9.140625" customWidth="1"/>
    <col min="2049" max="2049" width="25.42578125" customWidth="1"/>
    <col min="2050" max="2067" width="35.42578125" customWidth="1"/>
    <col min="2068" max="2096" width="9.140625" customWidth="1"/>
    <col min="2305" max="2305" width="25.42578125" customWidth="1"/>
    <col min="2306" max="2323" width="35.42578125" customWidth="1"/>
    <col min="2324" max="2352" width="9.140625" customWidth="1"/>
    <col min="2561" max="2561" width="25.42578125" customWidth="1"/>
    <col min="2562" max="2579" width="35.42578125" customWidth="1"/>
    <col min="2580" max="2608" width="9.140625" customWidth="1"/>
    <col min="2817" max="2817" width="25.42578125" customWidth="1"/>
    <col min="2818" max="2835" width="35.42578125" customWidth="1"/>
    <col min="2836" max="2864" width="9.140625" customWidth="1"/>
    <col min="3073" max="3073" width="25.42578125" customWidth="1"/>
    <col min="3074" max="3091" width="35.42578125" customWidth="1"/>
    <col min="3092" max="3120" width="9.140625" customWidth="1"/>
    <col min="3329" max="3329" width="25.42578125" customWidth="1"/>
    <col min="3330" max="3347" width="35.42578125" customWidth="1"/>
    <col min="3348" max="3376" width="9.140625" customWidth="1"/>
    <col min="3585" max="3585" width="25.42578125" customWidth="1"/>
    <col min="3586" max="3603" width="35.42578125" customWidth="1"/>
    <col min="3604" max="3632" width="9.140625" customWidth="1"/>
    <col min="3841" max="3841" width="25.42578125" customWidth="1"/>
    <col min="3842" max="3859" width="35.42578125" customWidth="1"/>
    <col min="3860" max="3888" width="9.140625" customWidth="1"/>
    <col min="4097" max="4097" width="25.42578125" customWidth="1"/>
    <col min="4098" max="4115" width="35.42578125" customWidth="1"/>
    <col min="4116" max="4144" width="9.140625" customWidth="1"/>
    <col min="4353" max="4353" width="25.42578125" customWidth="1"/>
    <col min="4354" max="4371" width="35.42578125" customWidth="1"/>
    <col min="4372" max="4400" width="9.140625" customWidth="1"/>
    <col min="4609" max="4609" width="25.42578125" customWidth="1"/>
    <col min="4610" max="4627" width="35.42578125" customWidth="1"/>
    <col min="4628" max="4656" width="9.140625" customWidth="1"/>
    <col min="4865" max="4865" width="25.42578125" customWidth="1"/>
    <col min="4866" max="4883" width="35.42578125" customWidth="1"/>
    <col min="4884" max="4912" width="9.140625" customWidth="1"/>
    <col min="5121" max="5121" width="25.42578125" customWidth="1"/>
    <col min="5122" max="5139" width="35.42578125" customWidth="1"/>
    <col min="5140" max="5168" width="9.140625" customWidth="1"/>
    <col min="5377" max="5377" width="25.42578125" customWidth="1"/>
    <col min="5378" max="5395" width="35.42578125" customWidth="1"/>
    <col min="5396" max="5424" width="9.140625" customWidth="1"/>
    <col min="5633" max="5633" width="25.42578125" customWidth="1"/>
    <col min="5634" max="5651" width="35.42578125" customWidth="1"/>
    <col min="5652" max="5680" width="9.140625" customWidth="1"/>
    <col min="5889" max="5889" width="25.42578125" customWidth="1"/>
    <col min="5890" max="5907" width="35.42578125" customWidth="1"/>
    <col min="5908" max="5936" width="9.140625" customWidth="1"/>
    <col min="6145" max="6145" width="25.42578125" customWidth="1"/>
    <col min="6146" max="6163" width="35.42578125" customWidth="1"/>
    <col min="6164" max="6192" width="9.140625" customWidth="1"/>
    <col min="6401" max="6401" width="25.42578125" customWidth="1"/>
    <col min="6402" max="6419" width="35.42578125" customWidth="1"/>
    <col min="6420" max="6448" width="9.140625" customWidth="1"/>
    <col min="6657" max="6657" width="25.42578125" customWidth="1"/>
    <col min="6658" max="6675" width="35.42578125" customWidth="1"/>
    <col min="6676" max="6704" width="9.140625" customWidth="1"/>
    <col min="6913" max="6913" width="25.42578125" customWidth="1"/>
    <col min="6914" max="6931" width="35.42578125" customWidth="1"/>
    <col min="6932" max="6960" width="9.140625" customWidth="1"/>
    <col min="7169" max="7169" width="25.42578125" customWidth="1"/>
    <col min="7170" max="7187" width="35.42578125" customWidth="1"/>
    <col min="7188" max="7216" width="9.140625" customWidth="1"/>
    <col min="7425" max="7425" width="25.42578125" customWidth="1"/>
    <col min="7426" max="7443" width="35.42578125" customWidth="1"/>
    <col min="7444" max="7472" width="9.140625" customWidth="1"/>
    <col min="7681" max="7681" width="25.42578125" customWidth="1"/>
    <col min="7682" max="7699" width="35.42578125" customWidth="1"/>
    <col min="7700" max="7728" width="9.140625" customWidth="1"/>
    <col min="7937" max="7937" width="25.42578125" customWidth="1"/>
    <col min="7938" max="7955" width="35.42578125" customWidth="1"/>
    <col min="7956" max="7984" width="9.140625" customWidth="1"/>
    <col min="8193" max="8193" width="25.42578125" customWidth="1"/>
    <col min="8194" max="8211" width="35.42578125" customWidth="1"/>
    <col min="8212" max="8240" width="9.140625" customWidth="1"/>
    <col min="8449" max="8449" width="25.42578125" customWidth="1"/>
    <col min="8450" max="8467" width="35.42578125" customWidth="1"/>
    <col min="8468" max="8496" width="9.140625" customWidth="1"/>
    <col min="8705" max="8705" width="25.42578125" customWidth="1"/>
    <col min="8706" max="8723" width="35.42578125" customWidth="1"/>
    <col min="8724" max="8752" width="9.140625" customWidth="1"/>
    <col min="8961" max="8961" width="25.42578125" customWidth="1"/>
    <col min="8962" max="8979" width="35.42578125" customWidth="1"/>
    <col min="8980" max="9008" width="9.140625" customWidth="1"/>
    <col min="9217" max="9217" width="25.42578125" customWidth="1"/>
    <col min="9218" max="9235" width="35.42578125" customWidth="1"/>
    <col min="9236" max="9264" width="9.140625" customWidth="1"/>
    <col min="9473" max="9473" width="25.42578125" customWidth="1"/>
    <col min="9474" max="9491" width="35.42578125" customWidth="1"/>
    <col min="9492" max="9520" width="9.140625" customWidth="1"/>
    <col min="9729" max="9729" width="25.42578125" customWidth="1"/>
    <col min="9730" max="9747" width="35.42578125" customWidth="1"/>
    <col min="9748" max="9776" width="9.140625" customWidth="1"/>
    <col min="9985" max="9985" width="25.42578125" customWidth="1"/>
    <col min="9986" max="10003" width="35.42578125" customWidth="1"/>
    <col min="10004" max="10032" width="9.140625" customWidth="1"/>
    <col min="10241" max="10241" width="25.42578125" customWidth="1"/>
    <col min="10242" max="10259" width="35.42578125" customWidth="1"/>
    <col min="10260" max="10288" width="9.140625" customWidth="1"/>
    <col min="10497" max="10497" width="25.42578125" customWidth="1"/>
    <col min="10498" max="10515" width="35.42578125" customWidth="1"/>
    <col min="10516" max="10544" width="9.140625" customWidth="1"/>
    <col min="10753" max="10753" width="25.42578125" customWidth="1"/>
    <col min="10754" max="10771" width="35.42578125" customWidth="1"/>
    <col min="10772" max="10800" width="9.140625" customWidth="1"/>
    <col min="11009" max="11009" width="25.42578125" customWidth="1"/>
    <col min="11010" max="11027" width="35.42578125" customWidth="1"/>
    <col min="11028" max="11056" width="9.140625" customWidth="1"/>
    <col min="11265" max="11265" width="25.42578125" customWidth="1"/>
    <col min="11266" max="11283" width="35.42578125" customWidth="1"/>
    <col min="11284" max="11312" width="9.140625" customWidth="1"/>
    <col min="11521" max="11521" width="25.42578125" customWidth="1"/>
    <col min="11522" max="11539" width="35.42578125" customWidth="1"/>
    <col min="11540" max="11568" width="9.140625" customWidth="1"/>
    <col min="11777" max="11777" width="25.42578125" customWidth="1"/>
    <col min="11778" max="11795" width="35.42578125" customWidth="1"/>
    <col min="11796" max="11824" width="9.140625" customWidth="1"/>
    <col min="12033" max="12033" width="25.42578125" customWidth="1"/>
    <col min="12034" max="12051" width="35.42578125" customWidth="1"/>
    <col min="12052" max="12080" width="9.140625" customWidth="1"/>
    <col min="12289" max="12289" width="25.42578125" customWidth="1"/>
    <col min="12290" max="12307" width="35.42578125" customWidth="1"/>
    <col min="12308" max="12336" width="9.140625" customWidth="1"/>
    <col min="12545" max="12545" width="25.42578125" customWidth="1"/>
    <col min="12546" max="12563" width="35.42578125" customWidth="1"/>
    <col min="12564" max="12592" width="9.140625" customWidth="1"/>
    <col min="12801" max="12801" width="25.42578125" customWidth="1"/>
    <col min="12802" max="12819" width="35.42578125" customWidth="1"/>
    <col min="12820" max="12848" width="9.140625" customWidth="1"/>
    <col min="13057" max="13057" width="25.42578125" customWidth="1"/>
    <col min="13058" max="13075" width="35.42578125" customWidth="1"/>
    <col min="13076" max="13104" width="9.140625" customWidth="1"/>
    <col min="13313" max="13313" width="25.42578125" customWidth="1"/>
    <col min="13314" max="13331" width="35.42578125" customWidth="1"/>
    <col min="13332" max="13360" width="9.140625" customWidth="1"/>
    <col min="13569" max="13569" width="25.42578125" customWidth="1"/>
    <col min="13570" max="13587" width="35.42578125" customWidth="1"/>
    <col min="13588" max="13616" width="9.140625" customWidth="1"/>
    <col min="13825" max="13825" width="25.42578125" customWidth="1"/>
    <col min="13826" max="13843" width="35.42578125" customWidth="1"/>
    <col min="13844" max="13872" width="9.140625" customWidth="1"/>
    <col min="14081" max="14081" width="25.42578125" customWidth="1"/>
    <col min="14082" max="14099" width="35.42578125" customWidth="1"/>
    <col min="14100" max="14128" width="9.140625" customWidth="1"/>
    <col min="14337" max="14337" width="25.42578125" customWidth="1"/>
    <col min="14338" max="14355" width="35.42578125" customWidth="1"/>
    <col min="14356" max="14384" width="9.140625" customWidth="1"/>
    <col min="14593" max="14593" width="25.42578125" customWidth="1"/>
    <col min="14594" max="14611" width="35.42578125" customWidth="1"/>
    <col min="14612" max="14640" width="9.140625" customWidth="1"/>
    <col min="14849" max="14849" width="25.42578125" customWidth="1"/>
    <col min="14850" max="14867" width="35.42578125" customWidth="1"/>
    <col min="14868" max="14896" width="9.140625" customWidth="1"/>
    <col min="15105" max="15105" width="25.42578125" customWidth="1"/>
    <col min="15106" max="15123" width="35.42578125" customWidth="1"/>
    <col min="15124" max="15152" width="9.140625" customWidth="1"/>
    <col min="15361" max="15361" width="25.42578125" customWidth="1"/>
    <col min="15362" max="15379" width="35.42578125" customWidth="1"/>
    <col min="15380" max="15408" width="9.140625" customWidth="1"/>
    <col min="15617" max="15617" width="25.42578125" customWidth="1"/>
    <col min="15618" max="15635" width="35.42578125" customWidth="1"/>
    <col min="15636" max="15664" width="9.140625" customWidth="1"/>
    <col min="15873" max="15873" width="25.42578125" customWidth="1"/>
    <col min="15874" max="15891" width="35.42578125" customWidth="1"/>
    <col min="15892" max="15920" width="9.140625" customWidth="1"/>
    <col min="16129" max="16129" width="25.42578125" customWidth="1"/>
    <col min="16130" max="16147" width="35.42578125" customWidth="1"/>
    <col min="16148" max="16176" width="9.140625" customWidth="1"/>
  </cols>
  <sheetData>
    <row r="1" spans="1:48" ht="40.5" customHeight="1" thickBot="1" x14ac:dyDescent="0.35">
      <c r="A1" s="89" t="s">
        <v>249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48" ht="36" customHeight="1" thickBot="1" x14ac:dyDescent="0.25">
      <c r="A2" s="41" t="s">
        <v>166</v>
      </c>
      <c r="B2" s="135" t="s">
        <v>167</v>
      </c>
      <c r="C2" s="136" t="s">
        <v>168</v>
      </c>
      <c r="D2" s="135" t="s">
        <v>169</v>
      </c>
      <c r="E2" s="136" t="s">
        <v>170</v>
      </c>
      <c r="F2" s="135" t="s">
        <v>171</v>
      </c>
      <c r="G2" s="136" t="s">
        <v>76</v>
      </c>
      <c r="H2" s="135" t="s">
        <v>172</v>
      </c>
      <c r="I2" s="136" t="s">
        <v>173</v>
      </c>
      <c r="J2" s="135" t="s">
        <v>128</v>
      </c>
      <c r="K2" s="136" t="s">
        <v>175</v>
      </c>
      <c r="L2" s="135" t="s">
        <v>176</v>
      </c>
      <c r="M2" s="136" t="s">
        <v>177</v>
      </c>
      <c r="N2" s="135" t="s">
        <v>178</v>
      </c>
      <c r="O2" s="136" t="s">
        <v>179</v>
      </c>
      <c r="P2" s="135" t="s">
        <v>112</v>
      </c>
      <c r="Q2" s="136" t="s">
        <v>180</v>
      </c>
      <c r="R2" s="135" t="s">
        <v>142</v>
      </c>
      <c r="S2" s="136" t="s">
        <v>181</v>
      </c>
    </row>
    <row r="3" spans="1:48" s="3" customFormat="1" ht="27" customHeight="1" x14ac:dyDescent="0.2">
      <c r="A3" s="93" t="s">
        <v>0</v>
      </c>
      <c r="B3" s="94">
        <v>6.5</v>
      </c>
      <c r="C3" s="95"/>
      <c r="D3" s="94">
        <v>18.7</v>
      </c>
      <c r="E3" s="95">
        <v>13.8</v>
      </c>
      <c r="F3" s="94">
        <v>53.9</v>
      </c>
      <c r="G3" s="95" t="s">
        <v>182</v>
      </c>
      <c r="H3" s="94"/>
      <c r="I3" s="95">
        <v>23.91</v>
      </c>
      <c r="J3" s="94" t="s">
        <v>183</v>
      </c>
      <c r="K3" s="95">
        <v>5</v>
      </c>
      <c r="L3" s="94">
        <v>145</v>
      </c>
      <c r="M3" s="95" t="s">
        <v>250</v>
      </c>
      <c r="N3" s="94"/>
      <c r="O3" s="95"/>
      <c r="P3" s="94">
        <v>5.24</v>
      </c>
      <c r="Q3" s="95" t="s">
        <v>185</v>
      </c>
      <c r="R3" s="94">
        <v>1194</v>
      </c>
      <c r="S3" s="95">
        <v>648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48" s="6" customFormat="1" ht="30.75" customHeight="1" x14ac:dyDescent="0.2">
      <c r="A4" s="96" t="s">
        <v>1</v>
      </c>
      <c r="B4" s="97" t="s">
        <v>186</v>
      </c>
      <c r="C4" s="98">
        <v>10000</v>
      </c>
      <c r="D4" s="97">
        <v>89925</v>
      </c>
      <c r="E4" s="98">
        <v>55055</v>
      </c>
      <c r="F4" s="97" t="s">
        <v>251</v>
      </c>
      <c r="G4" s="98" t="s">
        <v>188</v>
      </c>
      <c r="H4" s="97">
        <v>14000</v>
      </c>
      <c r="I4" s="98">
        <v>91611</v>
      </c>
      <c r="J4" s="97">
        <v>36725</v>
      </c>
      <c r="K4" s="98">
        <v>21000</v>
      </c>
      <c r="L4" s="97">
        <v>585845</v>
      </c>
      <c r="M4" s="98" t="s">
        <v>252</v>
      </c>
      <c r="N4" s="97">
        <v>6445</v>
      </c>
      <c r="O4" s="98" t="s">
        <v>253</v>
      </c>
      <c r="P4" s="97">
        <v>24090</v>
      </c>
      <c r="Q4" s="98" t="s">
        <v>190</v>
      </c>
      <c r="R4" s="97">
        <v>165000</v>
      </c>
      <c r="S4" s="98">
        <v>225000</v>
      </c>
    </row>
    <row r="5" spans="1:48" s="7" customFormat="1" ht="77.25" customHeight="1" x14ac:dyDescent="0.2">
      <c r="A5" s="99" t="s">
        <v>191</v>
      </c>
      <c r="B5" s="100" t="s">
        <v>192</v>
      </c>
      <c r="C5" s="43" t="s">
        <v>40</v>
      </c>
      <c r="D5" s="100" t="s">
        <v>40</v>
      </c>
      <c r="E5" s="43" t="s">
        <v>193</v>
      </c>
      <c r="F5" s="100" t="s">
        <v>130</v>
      </c>
      <c r="G5" s="43" t="s">
        <v>254</v>
      </c>
      <c r="H5" s="100" t="s">
        <v>195</v>
      </c>
      <c r="I5" s="43"/>
      <c r="J5" s="100" t="s">
        <v>130</v>
      </c>
      <c r="K5" s="43" t="s">
        <v>197</v>
      </c>
      <c r="L5" s="100" t="s">
        <v>198</v>
      </c>
      <c r="M5" s="43" t="s">
        <v>199</v>
      </c>
      <c r="N5" s="100"/>
      <c r="O5" s="43" t="s">
        <v>200</v>
      </c>
      <c r="P5" s="100" t="s">
        <v>113</v>
      </c>
      <c r="Q5" s="43" t="s">
        <v>201</v>
      </c>
      <c r="R5" s="100" t="s">
        <v>255</v>
      </c>
      <c r="S5" s="43" t="s">
        <v>203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s="9" customFormat="1" ht="51.75" customHeight="1" x14ac:dyDescent="0.2">
      <c r="A6" s="101" t="s">
        <v>2</v>
      </c>
      <c r="B6" s="102" t="s">
        <v>204</v>
      </c>
      <c r="C6" s="51">
        <v>3</v>
      </c>
      <c r="D6" s="102">
        <v>10</v>
      </c>
      <c r="E6" s="51" t="s">
        <v>205</v>
      </c>
      <c r="F6" s="102">
        <v>10</v>
      </c>
      <c r="G6" s="51" t="s">
        <v>80</v>
      </c>
      <c r="H6" s="102">
        <v>10</v>
      </c>
      <c r="I6" s="51">
        <v>10</v>
      </c>
      <c r="J6" s="102" t="s">
        <v>131</v>
      </c>
      <c r="K6" s="51">
        <v>10</v>
      </c>
      <c r="L6" s="102" t="s">
        <v>256</v>
      </c>
      <c r="M6" s="51" t="s">
        <v>135</v>
      </c>
      <c r="N6" s="102" t="s">
        <v>207</v>
      </c>
      <c r="O6" s="51" t="s">
        <v>208</v>
      </c>
      <c r="P6" s="102" t="s">
        <v>114</v>
      </c>
      <c r="Q6" s="51" t="s">
        <v>135</v>
      </c>
      <c r="R6" s="102">
        <v>10</v>
      </c>
      <c r="S6" s="51" t="s">
        <v>135</v>
      </c>
    </row>
    <row r="7" spans="1:48" s="10" customFormat="1" ht="43.5" customHeight="1" x14ac:dyDescent="0.2">
      <c r="A7" s="103" t="s">
        <v>3</v>
      </c>
      <c r="B7" s="104" t="s">
        <v>210</v>
      </c>
      <c r="C7" s="105">
        <v>1</v>
      </c>
      <c r="D7" s="104">
        <v>0.99</v>
      </c>
      <c r="E7" s="105">
        <v>0.9</v>
      </c>
      <c r="F7" s="104">
        <v>1</v>
      </c>
      <c r="G7" s="105">
        <v>1</v>
      </c>
      <c r="H7" s="104">
        <v>1</v>
      </c>
      <c r="I7" s="105">
        <v>1</v>
      </c>
      <c r="J7" s="104" t="s">
        <v>131</v>
      </c>
      <c r="K7" s="105">
        <v>1</v>
      </c>
      <c r="L7" s="104">
        <v>0.85</v>
      </c>
      <c r="M7" s="105">
        <v>1</v>
      </c>
      <c r="N7" s="104" t="s">
        <v>207</v>
      </c>
      <c r="O7" s="105" t="s">
        <v>212</v>
      </c>
      <c r="P7" s="104">
        <v>1</v>
      </c>
      <c r="Q7" s="105">
        <v>1</v>
      </c>
      <c r="R7" s="104">
        <v>1</v>
      </c>
      <c r="S7" s="105">
        <v>1</v>
      </c>
    </row>
    <row r="8" spans="1:48" s="11" customFormat="1" ht="42.75" customHeight="1" x14ac:dyDescent="0.2">
      <c r="A8" s="106" t="s">
        <v>4</v>
      </c>
      <c r="B8" s="107">
        <v>0.9</v>
      </c>
      <c r="C8" s="108">
        <v>0.95</v>
      </c>
      <c r="D8" s="107">
        <v>0.99</v>
      </c>
      <c r="E8" s="108">
        <v>0.9375</v>
      </c>
      <c r="F8" s="107">
        <v>0.83</v>
      </c>
      <c r="G8" s="108">
        <v>0.95</v>
      </c>
      <c r="H8" s="107">
        <v>0.95</v>
      </c>
      <c r="I8" s="108">
        <v>1</v>
      </c>
      <c r="J8" s="107">
        <v>0.95</v>
      </c>
      <c r="K8" s="108">
        <v>1</v>
      </c>
      <c r="L8" s="107">
        <v>0.87</v>
      </c>
      <c r="M8" s="108">
        <v>0.99</v>
      </c>
      <c r="N8" s="107">
        <v>1</v>
      </c>
      <c r="O8" s="108">
        <v>0.96</v>
      </c>
      <c r="P8" s="107">
        <v>1</v>
      </c>
      <c r="Q8" s="108" t="s">
        <v>257</v>
      </c>
      <c r="R8" s="107">
        <v>0.95</v>
      </c>
      <c r="S8" s="108">
        <v>0.95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s="9" customFormat="1" ht="38.25" x14ac:dyDescent="0.2">
      <c r="A9" s="101" t="s">
        <v>5</v>
      </c>
      <c r="B9" s="102">
        <v>21</v>
      </c>
      <c r="C9" s="51">
        <v>10</v>
      </c>
      <c r="D9" s="102">
        <v>30</v>
      </c>
      <c r="E9" s="51" t="s">
        <v>214</v>
      </c>
      <c r="F9" s="102">
        <v>20</v>
      </c>
      <c r="G9" s="51" t="s">
        <v>215</v>
      </c>
      <c r="H9" s="102">
        <v>20</v>
      </c>
      <c r="I9" s="51" t="s">
        <v>216</v>
      </c>
      <c r="J9" s="102" t="s">
        <v>217</v>
      </c>
      <c r="K9" s="51">
        <v>15</v>
      </c>
      <c r="L9" s="102" t="s">
        <v>162</v>
      </c>
      <c r="M9" s="51" t="s">
        <v>219</v>
      </c>
      <c r="N9" s="102" t="s">
        <v>220</v>
      </c>
      <c r="O9" s="51" t="s">
        <v>258</v>
      </c>
      <c r="P9" s="102" t="s">
        <v>115</v>
      </c>
      <c r="Q9" s="51">
        <v>20</v>
      </c>
      <c r="R9" s="102">
        <v>20</v>
      </c>
      <c r="S9" s="51">
        <v>20</v>
      </c>
    </row>
    <row r="10" spans="1:48" s="10" customFormat="1" ht="45" customHeight="1" x14ac:dyDescent="0.2">
      <c r="A10" s="103" t="s">
        <v>6</v>
      </c>
      <c r="B10" s="104">
        <v>1</v>
      </c>
      <c r="C10" s="105">
        <v>0.9</v>
      </c>
      <c r="D10" s="104">
        <v>0.97</v>
      </c>
      <c r="E10" s="105">
        <v>0.9</v>
      </c>
      <c r="F10" s="104">
        <v>1</v>
      </c>
      <c r="G10" s="105">
        <v>1</v>
      </c>
      <c r="H10" s="104">
        <v>1</v>
      </c>
      <c r="I10" s="105">
        <v>0.85</v>
      </c>
      <c r="J10" s="104" t="s">
        <v>217</v>
      </c>
      <c r="K10" s="105">
        <v>1</v>
      </c>
      <c r="L10" s="104">
        <v>0.75</v>
      </c>
      <c r="M10" s="105">
        <v>1</v>
      </c>
      <c r="N10" s="104" t="s">
        <v>220</v>
      </c>
      <c r="O10" s="105" t="s">
        <v>212</v>
      </c>
      <c r="P10" s="104">
        <v>1</v>
      </c>
      <c r="Q10" s="105">
        <v>1</v>
      </c>
      <c r="R10" s="104">
        <v>1</v>
      </c>
      <c r="S10" s="105">
        <v>1</v>
      </c>
    </row>
    <row r="11" spans="1:48" s="11" customFormat="1" ht="45" customHeight="1" x14ac:dyDescent="0.2">
      <c r="A11" s="106" t="s">
        <v>7</v>
      </c>
      <c r="B11" s="107">
        <v>0.8</v>
      </c>
      <c r="C11" s="108">
        <v>0.9</v>
      </c>
      <c r="D11" s="107">
        <v>0.97</v>
      </c>
      <c r="E11" s="108">
        <v>0.84230000000000005</v>
      </c>
      <c r="F11" s="107">
        <v>0.57999999999999996</v>
      </c>
      <c r="G11" s="108">
        <v>0.8</v>
      </c>
      <c r="H11" s="107">
        <v>0.9</v>
      </c>
      <c r="I11" s="108">
        <v>0.85</v>
      </c>
      <c r="J11" s="107">
        <v>0.95</v>
      </c>
      <c r="K11" s="108">
        <v>0.95</v>
      </c>
      <c r="L11" s="107">
        <v>0.73</v>
      </c>
      <c r="M11" s="108">
        <v>0.99</v>
      </c>
      <c r="N11" s="107">
        <v>1</v>
      </c>
      <c r="O11" s="108">
        <v>0.96</v>
      </c>
      <c r="P11" s="107">
        <v>1</v>
      </c>
      <c r="Q11" s="108">
        <v>0.39</v>
      </c>
      <c r="R11" s="107">
        <v>0.95</v>
      </c>
      <c r="S11" s="108">
        <v>0.9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s="10" customFormat="1" ht="44.25" customHeight="1" x14ac:dyDescent="0.2">
      <c r="A12" s="103" t="s">
        <v>8</v>
      </c>
      <c r="B12" s="104">
        <v>0.62</v>
      </c>
      <c r="C12" s="105">
        <v>0.25</v>
      </c>
      <c r="D12" s="104">
        <v>0.5</v>
      </c>
      <c r="E12" s="105">
        <v>0.38440000000000002</v>
      </c>
      <c r="F12" s="104">
        <v>0.02</v>
      </c>
      <c r="G12" s="105">
        <v>0.6</v>
      </c>
      <c r="H12" s="104">
        <v>0.1</v>
      </c>
      <c r="I12" s="105">
        <v>0.2</v>
      </c>
      <c r="J12" s="104">
        <v>0.3</v>
      </c>
      <c r="K12" s="105">
        <v>0.1</v>
      </c>
      <c r="L12" s="104" t="s">
        <v>259</v>
      </c>
      <c r="M12" s="105" t="s">
        <v>260</v>
      </c>
      <c r="N12" s="104">
        <v>0.1</v>
      </c>
      <c r="O12" s="105">
        <v>0.52</v>
      </c>
      <c r="P12" s="104">
        <v>0</v>
      </c>
      <c r="Q12" s="105">
        <v>0.05</v>
      </c>
      <c r="R12" s="104">
        <v>0.05</v>
      </c>
      <c r="S12" s="105">
        <v>0.82</v>
      </c>
    </row>
    <row r="13" spans="1:48" s="112" customFormat="1" ht="49.5" customHeight="1" x14ac:dyDescent="0.2">
      <c r="A13" s="109" t="s">
        <v>225</v>
      </c>
      <c r="B13" s="110">
        <v>40.5</v>
      </c>
      <c r="C13" s="111">
        <v>4.2</v>
      </c>
      <c r="D13" s="110">
        <v>62.5</v>
      </c>
      <c r="E13" s="111">
        <v>76.599999999999994</v>
      </c>
      <c r="F13" s="110">
        <v>201</v>
      </c>
      <c r="G13" s="111">
        <v>58.5</v>
      </c>
      <c r="H13" s="110">
        <v>24.7</v>
      </c>
      <c r="I13" s="111">
        <v>156.1</v>
      </c>
      <c r="J13" s="110">
        <v>15.4</v>
      </c>
      <c r="K13" s="111">
        <v>41.1</v>
      </c>
      <c r="L13" s="110">
        <v>837.4</v>
      </c>
      <c r="M13" s="111">
        <v>87</v>
      </c>
      <c r="N13" s="110">
        <v>0</v>
      </c>
      <c r="O13" s="111">
        <v>45.5</v>
      </c>
      <c r="P13" s="110">
        <v>14.3</v>
      </c>
      <c r="Q13" s="111">
        <v>16.7</v>
      </c>
      <c r="R13" s="110">
        <v>36.299999999999997</v>
      </c>
      <c r="S13" s="111" t="s">
        <v>261</v>
      </c>
    </row>
    <row r="14" spans="1:48" s="116" customFormat="1" ht="42" customHeight="1" x14ac:dyDescent="0.2">
      <c r="A14" s="113" t="s">
        <v>228</v>
      </c>
      <c r="B14" s="114">
        <v>10.3</v>
      </c>
      <c r="C14" s="115">
        <v>0.7</v>
      </c>
      <c r="D14" s="114">
        <v>40.299999999999997</v>
      </c>
      <c r="E14" s="115">
        <v>18.7</v>
      </c>
      <c r="F14" s="114">
        <v>32.799999999999997</v>
      </c>
      <c r="G14" s="115">
        <v>18.8</v>
      </c>
      <c r="H14" s="114">
        <v>45</v>
      </c>
      <c r="I14" s="115">
        <v>94</v>
      </c>
      <c r="J14" s="114">
        <v>27.7</v>
      </c>
      <c r="K14" s="115">
        <v>1.2</v>
      </c>
      <c r="L14" s="114">
        <v>202.1</v>
      </c>
      <c r="M14" s="115">
        <v>45</v>
      </c>
      <c r="N14" s="114">
        <v>3.1</v>
      </c>
      <c r="O14" s="115">
        <v>6.6</v>
      </c>
      <c r="P14" s="114">
        <v>3.1</v>
      </c>
      <c r="Q14" s="115">
        <v>28</v>
      </c>
      <c r="R14" s="114">
        <v>45.9</v>
      </c>
      <c r="S14" s="115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</row>
    <row r="15" spans="1:48" s="9" customFormat="1" ht="15.75" customHeight="1" x14ac:dyDescent="0.2">
      <c r="A15" s="101" t="s">
        <v>9</v>
      </c>
      <c r="B15" s="102"/>
      <c r="C15" s="51"/>
      <c r="D15" s="102"/>
      <c r="E15" s="51"/>
      <c r="F15" s="102"/>
      <c r="G15" s="51"/>
      <c r="H15" s="102"/>
      <c r="I15" s="51">
        <v>1255</v>
      </c>
      <c r="J15" s="102"/>
      <c r="K15" s="51"/>
      <c r="L15" s="102"/>
      <c r="M15" s="51"/>
      <c r="N15" s="102"/>
      <c r="O15" s="51">
        <v>1163</v>
      </c>
      <c r="P15" s="102"/>
      <c r="Q15" s="51" t="s">
        <v>262</v>
      </c>
      <c r="R15" s="102"/>
      <c r="S15" s="51"/>
    </row>
    <row r="16" spans="1:48" s="9" customFormat="1" ht="15.75" customHeight="1" x14ac:dyDescent="0.2">
      <c r="A16" s="117" t="s">
        <v>10</v>
      </c>
      <c r="B16" s="102">
        <v>10</v>
      </c>
      <c r="C16" s="51">
        <v>6</v>
      </c>
      <c r="D16" s="102">
        <v>7</v>
      </c>
      <c r="E16" s="51">
        <v>44</v>
      </c>
      <c r="F16" s="102">
        <v>76</v>
      </c>
      <c r="G16" s="51">
        <v>21</v>
      </c>
      <c r="H16" s="102">
        <v>5</v>
      </c>
      <c r="I16" s="51">
        <v>21</v>
      </c>
      <c r="J16" s="102">
        <v>0</v>
      </c>
      <c r="K16" s="51">
        <v>1</v>
      </c>
      <c r="L16" s="102">
        <v>461</v>
      </c>
      <c r="M16" s="51">
        <v>44</v>
      </c>
      <c r="N16" s="102">
        <v>0</v>
      </c>
      <c r="O16" s="51">
        <v>7</v>
      </c>
      <c r="P16" s="102">
        <v>10</v>
      </c>
      <c r="Q16" s="51">
        <v>27</v>
      </c>
      <c r="R16" s="102">
        <v>67</v>
      </c>
      <c r="S16" s="51">
        <v>18</v>
      </c>
    </row>
    <row r="17" spans="1:48" s="13" customFormat="1" ht="15.75" customHeight="1" x14ac:dyDescent="0.2">
      <c r="A17" s="118" t="s">
        <v>11</v>
      </c>
      <c r="B17" s="119">
        <v>24</v>
      </c>
      <c r="C17" s="120">
        <v>3</v>
      </c>
      <c r="D17" s="119">
        <v>100</v>
      </c>
      <c r="E17" s="120">
        <v>55</v>
      </c>
      <c r="F17" s="119">
        <v>115</v>
      </c>
      <c r="G17" s="120">
        <v>59</v>
      </c>
      <c r="H17" s="119">
        <v>158</v>
      </c>
      <c r="I17" s="120">
        <v>116</v>
      </c>
      <c r="J17" s="119">
        <v>56</v>
      </c>
      <c r="K17" s="120">
        <v>0</v>
      </c>
      <c r="L17" s="119">
        <v>1037</v>
      </c>
      <c r="M17" s="120">
        <v>176</v>
      </c>
      <c r="N17" s="119">
        <v>14</v>
      </c>
      <c r="O17" s="120">
        <v>19</v>
      </c>
      <c r="P17" s="119">
        <v>12</v>
      </c>
      <c r="Q17" s="120">
        <v>239</v>
      </c>
      <c r="R17" s="119">
        <v>117</v>
      </c>
      <c r="S17" s="120">
        <v>517</v>
      </c>
    </row>
    <row r="18" spans="1:48" s="15" customFormat="1" ht="15.75" customHeight="1" x14ac:dyDescent="0.2">
      <c r="A18" s="121" t="s">
        <v>12</v>
      </c>
      <c r="B18" s="122">
        <v>242</v>
      </c>
      <c r="C18" s="123">
        <v>162</v>
      </c>
      <c r="D18" s="122">
        <v>1220</v>
      </c>
      <c r="E18" s="123">
        <v>778</v>
      </c>
      <c r="F18" s="122">
        <v>2618</v>
      </c>
      <c r="G18" s="123">
        <v>1013</v>
      </c>
      <c r="H18" s="122">
        <v>280</v>
      </c>
      <c r="I18" s="123">
        <v>135</v>
      </c>
      <c r="J18" s="122">
        <v>790</v>
      </c>
      <c r="K18" s="123">
        <v>244</v>
      </c>
      <c r="L18" s="122">
        <v>9188</v>
      </c>
      <c r="M18" s="123">
        <v>1816</v>
      </c>
      <c r="N18" s="122">
        <v>115</v>
      </c>
      <c r="O18" s="123">
        <v>387</v>
      </c>
      <c r="P18" s="122">
        <v>143</v>
      </c>
      <c r="Q18" s="123">
        <v>197</v>
      </c>
      <c r="R18" s="122">
        <v>1437</v>
      </c>
      <c r="S18" s="123">
        <v>2361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s="13" customFormat="1" ht="15.75" customHeight="1" x14ac:dyDescent="0.2">
      <c r="A19" s="117" t="s">
        <v>13</v>
      </c>
      <c r="B19" s="119">
        <v>110</v>
      </c>
      <c r="C19" s="120">
        <v>134</v>
      </c>
      <c r="D19" s="119">
        <v>994</v>
      </c>
      <c r="E19" s="120">
        <v>800</v>
      </c>
      <c r="F19" s="119">
        <v>1369</v>
      </c>
      <c r="G19" s="120">
        <v>635</v>
      </c>
      <c r="H19" s="119">
        <v>348</v>
      </c>
      <c r="I19" s="120">
        <v>323</v>
      </c>
      <c r="J19" s="119">
        <v>603</v>
      </c>
      <c r="K19" s="120">
        <v>229</v>
      </c>
      <c r="L19" s="119">
        <v>8895</v>
      </c>
      <c r="M19" s="120">
        <v>1316</v>
      </c>
      <c r="N19" s="119">
        <v>103</v>
      </c>
      <c r="O19" s="120">
        <v>247</v>
      </c>
      <c r="P19" s="119"/>
      <c r="Q19" s="120">
        <v>380</v>
      </c>
      <c r="R19" s="119">
        <v>690</v>
      </c>
      <c r="S19" s="120">
        <v>1192</v>
      </c>
    </row>
    <row r="20" spans="1:48" s="13" customFormat="1" ht="15.75" customHeight="1" x14ac:dyDescent="0.2">
      <c r="A20" s="117" t="s">
        <v>14</v>
      </c>
      <c r="B20" s="119">
        <v>224</v>
      </c>
      <c r="C20" s="120">
        <v>0</v>
      </c>
      <c r="D20" s="119">
        <v>2116</v>
      </c>
      <c r="E20" s="120">
        <v>1142</v>
      </c>
      <c r="F20" s="119">
        <v>3683</v>
      </c>
      <c r="G20" s="120">
        <v>1660</v>
      </c>
      <c r="H20" s="119" t="s">
        <v>116</v>
      </c>
      <c r="I20" s="120">
        <v>130</v>
      </c>
      <c r="J20" s="119">
        <v>1185</v>
      </c>
      <c r="K20" s="120" t="s">
        <v>231</v>
      </c>
      <c r="L20" s="119">
        <v>14121</v>
      </c>
      <c r="M20" s="120">
        <v>2218</v>
      </c>
      <c r="N20" s="119" t="s">
        <v>232</v>
      </c>
      <c r="O20" s="120">
        <v>1</v>
      </c>
      <c r="P20" s="119"/>
      <c r="Q20" s="120">
        <v>1204</v>
      </c>
      <c r="R20" s="119">
        <v>2105</v>
      </c>
      <c r="S20" s="120">
        <v>3912</v>
      </c>
    </row>
    <row r="21" spans="1:48" s="15" customFormat="1" ht="15.75" customHeight="1" x14ac:dyDescent="0.2">
      <c r="A21" s="121" t="s">
        <v>15</v>
      </c>
      <c r="B21" s="122">
        <v>0</v>
      </c>
      <c r="C21" s="123">
        <v>1</v>
      </c>
      <c r="D21" s="122">
        <v>0</v>
      </c>
      <c r="E21" s="123">
        <v>2</v>
      </c>
      <c r="F21" s="122">
        <v>14</v>
      </c>
      <c r="G21" s="123">
        <v>5</v>
      </c>
      <c r="H21" s="122">
        <v>0</v>
      </c>
      <c r="I21" s="123">
        <v>1</v>
      </c>
      <c r="J21" s="122">
        <v>0</v>
      </c>
      <c r="K21" s="123">
        <v>0</v>
      </c>
      <c r="L21" s="122">
        <v>9</v>
      </c>
      <c r="M21" s="123">
        <v>1</v>
      </c>
      <c r="N21" s="122">
        <v>2</v>
      </c>
      <c r="O21" s="123">
        <v>1</v>
      </c>
      <c r="P21" s="122">
        <v>1</v>
      </c>
      <c r="Q21" s="123">
        <v>71</v>
      </c>
      <c r="R21" s="122">
        <v>42</v>
      </c>
      <c r="S21" s="123">
        <v>12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s="13" customFormat="1" ht="15.75" customHeight="1" x14ac:dyDescent="0.2">
      <c r="A22" s="117" t="s">
        <v>16</v>
      </c>
      <c r="B22" s="119">
        <v>50</v>
      </c>
      <c r="C22" s="120">
        <v>89</v>
      </c>
      <c r="D22" s="119">
        <v>281</v>
      </c>
      <c r="E22" s="120">
        <v>313</v>
      </c>
      <c r="F22" s="119">
        <v>676</v>
      </c>
      <c r="G22" s="120">
        <v>107</v>
      </c>
      <c r="H22" s="119">
        <v>7</v>
      </c>
      <c r="I22" s="120">
        <v>186</v>
      </c>
      <c r="J22" s="119">
        <v>177</v>
      </c>
      <c r="K22" s="120">
        <v>103</v>
      </c>
      <c r="L22" s="119">
        <v>2995</v>
      </c>
      <c r="M22" s="120">
        <v>591</v>
      </c>
      <c r="N22" s="119">
        <v>86</v>
      </c>
      <c r="O22" s="120">
        <v>425</v>
      </c>
      <c r="P22" s="119">
        <v>121</v>
      </c>
      <c r="Q22" s="120" t="s">
        <v>263</v>
      </c>
      <c r="R22" s="119">
        <v>204</v>
      </c>
      <c r="S22" s="120">
        <v>526</v>
      </c>
    </row>
    <row r="23" spans="1:48" s="13" customFormat="1" ht="15.75" customHeight="1" x14ac:dyDescent="0.2">
      <c r="A23" s="117" t="s">
        <v>17</v>
      </c>
      <c r="B23" s="119">
        <v>145</v>
      </c>
      <c r="C23" s="120">
        <v>82</v>
      </c>
      <c r="D23" s="119">
        <v>79</v>
      </c>
      <c r="E23" s="120">
        <v>234</v>
      </c>
      <c r="F23" s="119">
        <v>589</v>
      </c>
      <c r="G23" s="120">
        <v>81</v>
      </c>
      <c r="H23" s="119">
        <v>24</v>
      </c>
      <c r="I23" s="120">
        <v>347</v>
      </c>
      <c r="J23" s="119">
        <v>224</v>
      </c>
      <c r="K23" s="120">
        <v>60</v>
      </c>
      <c r="L23" s="119">
        <v>3515</v>
      </c>
      <c r="M23" s="120">
        <v>295</v>
      </c>
      <c r="N23" s="119">
        <v>50</v>
      </c>
      <c r="O23" s="120">
        <v>76</v>
      </c>
      <c r="P23" s="119">
        <v>34</v>
      </c>
      <c r="Q23" s="120"/>
      <c r="R23" s="119">
        <v>208</v>
      </c>
      <c r="S23" s="120">
        <v>698</v>
      </c>
    </row>
    <row r="24" spans="1:48" s="15" customFormat="1" ht="15.75" customHeight="1" x14ac:dyDescent="0.2">
      <c r="A24" s="99" t="s">
        <v>18</v>
      </c>
      <c r="B24" s="122">
        <v>805</v>
      </c>
      <c r="C24" s="123"/>
      <c r="D24" s="122">
        <v>4797</v>
      </c>
      <c r="E24" s="123">
        <v>3368</v>
      </c>
      <c r="F24" s="122">
        <v>9140</v>
      </c>
      <c r="G24" s="123">
        <v>3765</v>
      </c>
      <c r="H24" s="122"/>
      <c r="I24" s="123"/>
      <c r="J24" s="122">
        <v>3035</v>
      </c>
      <c r="K24" s="123">
        <v>170</v>
      </c>
      <c r="L24" s="122">
        <v>40221</v>
      </c>
      <c r="M24" s="123"/>
      <c r="N24" s="122"/>
      <c r="O24" s="123">
        <v>1163</v>
      </c>
      <c r="P24" s="122">
        <v>321</v>
      </c>
      <c r="Q24" s="123">
        <v>3058</v>
      </c>
      <c r="R24" s="122">
        <v>5562</v>
      </c>
      <c r="S24" s="123">
        <v>9800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s="13" customFormat="1" ht="24" customHeight="1" x14ac:dyDescent="0.2">
      <c r="A25" s="101" t="s">
        <v>19</v>
      </c>
      <c r="B25" s="119"/>
      <c r="C25" s="120"/>
      <c r="D25" s="119"/>
      <c r="E25" s="120">
        <v>15067</v>
      </c>
      <c r="F25" s="119"/>
      <c r="G25" s="120">
        <v>10255</v>
      </c>
      <c r="H25" s="119"/>
      <c r="I25" s="120">
        <v>27435</v>
      </c>
      <c r="J25" s="119"/>
      <c r="K25" s="120"/>
      <c r="L25" s="119">
        <v>109495</v>
      </c>
      <c r="M25" s="120"/>
      <c r="N25" s="119"/>
      <c r="O25" s="120">
        <v>3563</v>
      </c>
      <c r="P25" s="119"/>
      <c r="Q25" s="120"/>
      <c r="R25" s="119"/>
      <c r="S25" s="120"/>
    </row>
    <row r="26" spans="1:48" s="4" customFormat="1" ht="15.75" customHeight="1" x14ac:dyDescent="0.2">
      <c r="A26" s="117" t="s">
        <v>20</v>
      </c>
      <c r="B26" s="124">
        <v>1008</v>
      </c>
      <c r="C26" s="125">
        <v>630</v>
      </c>
      <c r="D26" s="124">
        <v>7388</v>
      </c>
      <c r="E26" s="125">
        <v>4052</v>
      </c>
      <c r="F26" s="124">
        <v>15303</v>
      </c>
      <c r="G26" s="125">
        <v>3135</v>
      </c>
      <c r="H26" s="124">
        <v>2299</v>
      </c>
      <c r="I26" s="125">
        <v>13191</v>
      </c>
      <c r="J26" s="124">
        <v>4072</v>
      </c>
      <c r="K26" s="125">
        <v>505</v>
      </c>
      <c r="L26" s="124">
        <v>31611</v>
      </c>
      <c r="M26" s="125">
        <v>5818</v>
      </c>
      <c r="N26" s="124">
        <v>473</v>
      </c>
      <c r="O26" s="125">
        <v>1757</v>
      </c>
      <c r="P26" s="124">
        <v>1025</v>
      </c>
      <c r="Q26" s="125">
        <v>2922</v>
      </c>
      <c r="R26" s="124">
        <v>5888</v>
      </c>
      <c r="S26" s="125" t="s">
        <v>264</v>
      </c>
    </row>
    <row r="27" spans="1:48" s="14" customFormat="1" ht="15.75" customHeight="1" x14ac:dyDescent="0.2">
      <c r="A27" s="121" t="s">
        <v>12</v>
      </c>
      <c r="B27" s="126">
        <v>624</v>
      </c>
      <c r="C27" s="127">
        <v>388</v>
      </c>
      <c r="D27" s="126">
        <v>3593</v>
      </c>
      <c r="E27" s="127">
        <v>1396</v>
      </c>
      <c r="F27" s="126">
        <v>9157</v>
      </c>
      <c r="G27" s="127">
        <v>1905</v>
      </c>
      <c r="H27" s="126">
        <v>987</v>
      </c>
      <c r="I27" s="127"/>
      <c r="J27" s="126">
        <v>2237</v>
      </c>
      <c r="K27" s="127">
        <v>353</v>
      </c>
      <c r="L27" s="126">
        <v>16407</v>
      </c>
      <c r="M27" s="127">
        <v>3217</v>
      </c>
      <c r="N27" s="126">
        <v>205</v>
      </c>
      <c r="O27" s="127">
        <v>844</v>
      </c>
      <c r="P27" s="126">
        <v>480</v>
      </c>
      <c r="Q27" s="127">
        <v>737</v>
      </c>
      <c r="R27" s="126">
        <v>3370</v>
      </c>
      <c r="S27" s="127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s="4" customFormat="1" ht="15.75" customHeight="1" x14ac:dyDescent="0.2">
      <c r="A28" s="117" t="s">
        <v>13</v>
      </c>
      <c r="B28" s="124">
        <v>744</v>
      </c>
      <c r="C28" s="125">
        <v>268</v>
      </c>
      <c r="D28" s="124">
        <v>4694</v>
      </c>
      <c r="E28" s="125">
        <v>1943</v>
      </c>
      <c r="F28" s="124">
        <v>5311</v>
      </c>
      <c r="G28" s="125">
        <v>1870</v>
      </c>
      <c r="H28" s="124">
        <v>1757</v>
      </c>
      <c r="I28" s="125">
        <v>5139</v>
      </c>
      <c r="J28" s="124">
        <v>2936</v>
      </c>
      <c r="K28" s="125">
        <v>506</v>
      </c>
      <c r="L28" s="124">
        <v>26615</v>
      </c>
      <c r="M28" s="125">
        <v>5469</v>
      </c>
      <c r="N28" s="124">
        <v>175</v>
      </c>
      <c r="O28" s="125">
        <v>845</v>
      </c>
      <c r="P28" s="124"/>
      <c r="Q28" s="125">
        <v>1300</v>
      </c>
      <c r="R28" s="124">
        <v>3389</v>
      </c>
      <c r="S28" s="125">
        <v>8402</v>
      </c>
    </row>
    <row r="29" spans="1:48" s="4" customFormat="1" ht="15.75" customHeight="1" x14ac:dyDescent="0.2">
      <c r="A29" s="117" t="s">
        <v>14</v>
      </c>
      <c r="B29" s="124">
        <v>980</v>
      </c>
      <c r="C29" s="125">
        <v>0</v>
      </c>
      <c r="D29" s="124">
        <v>6531</v>
      </c>
      <c r="E29" s="125">
        <v>1999</v>
      </c>
      <c r="F29" s="124">
        <v>12361</v>
      </c>
      <c r="G29" s="125">
        <v>2751</v>
      </c>
      <c r="H29" s="124" t="s">
        <v>116</v>
      </c>
      <c r="I29" s="125">
        <v>9105</v>
      </c>
      <c r="J29" s="124">
        <v>3706</v>
      </c>
      <c r="K29" s="125" t="s">
        <v>231</v>
      </c>
      <c r="L29" s="124">
        <v>34862</v>
      </c>
      <c r="M29" s="125">
        <v>6729</v>
      </c>
      <c r="N29" s="124" t="s">
        <v>41</v>
      </c>
      <c r="O29" s="125">
        <v>0</v>
      </c>
      <c r="P29" s="124"/>
      <c r="Q29" s="125">
        <v>2612</v>
      </c>
      <c r="R29" s="124">
        <v>4724</v>
      </c>
      <c r="S29" s="125">
        <v>10994</v>
      </c>
    </row>
    <row r="30" spans="1:48" s="4" customFormat="1" ht="15.75" customHeight="1" x14ac:dyDescent="0.2">
      <c r="A30" s="117" t="s">
        <v>31</v>
      </c>
      <c r="B30" s="124">
        <v>0</v>
      </c>
      <c r="C30" s="125">
        <v>4</v>
      </c>
      <c r="D30" s="124">
        <v>0</v>
      </c>
      <c r="E30" s="125">
        <v>11</v>
      </c>
      <c r="F30" s="124">
        <v>224</v>
      </c>
      <c r="G30" s="125">
        <v>18</v>
      </c>
      <c r="H30" s="124">
        <v>0</v>
      </c>
      <c r="I30" s="125"/>
      <c r="J30" s="124">
        <v>0</v>
      </c>
      <c r="K30" s="125">
        <v>0</v>
      </c>
      <c r="L30" s="124" t="s">
        <v>163</v>
      </c>
      <c r="M30" s="125" t="s">
        <v>237</v>
      </c>
      <c r="N30" s="124">
        <v>3</v>
      </c>
      <c r="O30" s="125">
        <v>0</v>
      </c>
      <c r="P30" s="124">
        <v>3</v>
      </c>
      <c r="Q30" s="125" t="s">
        <v>238</v>
      </c>
      <c r="R30" s="124">
        <v>238</v>
      </c>
      <c r="S30" s="125" t="s">
        <v>239</v>
      </c>
    </row>
    <row r="31" spans="1:48" s="7" customFormat="1" ht="15.75" customHeight="1" x14ac:dyDescent="0.2">
      <c r="A31" s="121" t="s">
        <v>21</v>
      </c>
      <c r="B31" s="100">
        <v>0</v>
      </c>
      <c r="C31" s="43">
        <v>115</v>
      </c>
      <c r="D31" s="100">
        <v>10</v>
      </c>
      <c r="E31" s="43">
        <v>5666</v>
      </c>
      <c r="F31" s="100" t="s">
        <v>107</v>
      </c>
      <c r="G31" s="43">
        <v>576</v>
      </c>
      <c r="H31" s="100"/>
      <c r="I31" s="43">
        <v>201</v>
      </c>
      <c r="J31" s="100"/>
      <c r="K31" s="43">
        <v>0</v>
      </c>
      <c r="L31" s="100">
        <v>0</v>
      </c>
      <c r="M31" s="43">
        <v>21233</v>
      </c>
      <c r="N31" s="100"/>
      <c r="O31" s="43">
        <v>117</v>
      </c>
      <c r="P31" s="100">
        <v>250</v>
      </c>
      <c r="Q31" s="43"/>
      <c r="R31" s="100"/>
      <c r="S31" s="43" t="s">
        <v>241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s="9" customFormat="1" ht="31.5" customHeight="1" x14ac:dyDescent="0.2">
      <c r="A32" s="101" t="s">
        <v>22</v>
      </c>
      <c r="B32" s="102"/>
      <c r="C32" s="51"/>
      <c r="D32" s="102"/>
      <c r="E32" s="51">
        <v>12</v>
      </c>
      <c r="F32" s="102"/>
      <c r="G32" s="51"/>
      <c r="H32" s="102"/>
      <c r="I32" s="51">
        <v>29</v>
      </c>
      <c r="J32" s="102"/>
      <c r="K32" s="51"/>
      <c r="L32" s="102">
        <v>89</v>
      </c>
      <c r="M32" s="51"/>
      <c r="N32" s="102"/>
      <c r="O32" s="51">
        <v>5</v>
      </c>
      <c r="P32" s="102"/>
      <c r="Q32" s="51"/>
      <c r="R32" s="102"/>
      <c r="S32" s="51"/>
    </row>
    <row r="33" spans="1:48" s="9" customFormat="1" ht="15.75" customHeight="1" x14ac:dyDescent="0.2">
      <c r="A33" s="117" t="s">
        <v>23</v>
      </c>
      <c r="B33" s="102">
        <v>2</v>
      </c>
      <c r="C33" s="51">
        <v>0.25</v>
      </c>
      <c r="D33" s="102">
        <v>3</v>
      </c>
      <c r="E33" s="51">
        <v>3</v>
      </c>
      <c r="F33" s="102">
        <v>6</v>
      </c>
      <c r="G33" s="51">
        <v>4.5</v>
      </c>
      <c r="H33" s="102">
        <v>1</v>
      </c>
      <c r="I33" s="51">
        <v>4</v>
      </c>
      <c r="J33" s="102">
        <v>1</v>
      </c>
      <c r="K33" s="51">
        <v>1</v>
      </c>
      <c r="L33" s="102">
        <v>10</v>
      </c>
      <c r="M33" s="51">
        <v>3</v>
      </c>
      <c r="N33" s="102">
        <v>1</v>
      </c>
      <c r="O33" s="51">
        <v>1</v>
      </c>
      <c r="P33" s="102">
        <v>0.5</v>
      </c>
      <c r="Q33" s="51">
        <v>2</v>
      </c>
      <c r="R33" s="102">
        <v>3</v>
      </c>
      <c r="S33" s="51">
        <v>7</v>
      </c>
    </row>
    <row r="34" spans="1:48" s="12" customFormat="1" ht="15.75" customHeight="1" x14ac:dyDescent="0.2">
      <c r="A34" s="121" t="s">
        <v>24</v>
      </c>
      <c r="B34" s="128" t="s">
        <v>242</v>
      </c>
      <c r="C34" s="129">
        <v>0.25</v>
      </c>
      <c r="D34" s="128">
        <v>2</v>
      </c>
      <c r="E34" s="129">
        <v>1</v>
      </c>
      <c r="F34" s="128">
        <v>2</v>
      </c>
      <c r="G34" s="129">
        <v>1.1499999999999999</v>
      </c>
      <c r="H34" s="128">
        <v>1</v>
      </c>
      <c r="I34" s="129">
        <v>3</v>
      </c>
      <c r="J34" s="128">
        <v>1</v>
      </c>
      <c r="K34" s="129">
        <v>1</v>
      </c>
      <c r="L34" s="128">
        <v>6</v>
      </c>
      <c r="M34" s="129">
        <v>2</v>
      </c>
      <c r="N34" s="128">
        <v>1</v>
      </c>
      <c r="O34" s="129">
        <v>1</v>
      </c>
      <c r="P34" s="128"/>
      <c r="Q34" s="129">
        <v>1</v>
      </c>
      <c r="R34" s="128">
        <v>1.9</v>
      </c>
      <c r="S34" s="129">
        <v>2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s="9" customFormat="1" ht="15.75" customHeight="1" x14ac:dyDescent="0.2">
      <c r="A35" s="117" t="s">
        <v>25</v>
      </c>
      <c r="B35" s="102">
        <v>1</v>
      </c>
      <c r="C35" s="51">
        <v>0</v>
      </c>
      <c r="D35" s="102">
        <v>2</v>
      </c>
      <c r="E35" s="51">
        <v>1</v>
      </c>
      <c r="F35" s="102">
        <v>3</v>
      </c>
      <c r="G35" s="51">
        <v>1.1499999999999999</v>
      </c>
      <c r="H35" s="102" t="s">
        <v>116</v>
      </c>
      <c r="I35" s="51">
        <v>3</v>
      </c>
      <c r="J35" s="102">
        <v>1</v>
      </c>
      <c r="K35" s="51" t="s">
        <v>231</v>
      </c>
      <c r="L35" s="102">
        <v>8</v>
      </c>
      <c r="M35" s="51">
        <v>2</v>
      </c>
      <c r="N35" s="102"/>
      <c r="O35" s="51">
        <v>0</v>
      </c>
      <c r="P35" s="102"/>
      <c r="Q35" s="51">
        <v>1.5</v>
      </c>
      <c r="R35" s="102">
        <v>1.9</v>
      </c>
      <c r="S35" s="51">
        <v>3</v>
      </c>
    </row>
    <row r="36" spans="1:48" s="9" customFormat="1" ht="15.75" customHeight="1" x14ac:dyDescent="0.2">
      <c r="A36" s="117" t="s">
        <v>26</v>
      </c>
      <c r="B36" s="102">
        <v>2</v>
      </c>
      <c r="C36" s="51">
        <v>0.25</v>
      </c>
      <c r="D36" s="102">
        <v>3</v>
      </c>
      <c r="E36" s="51">
        <v>2</v>
      </c>
      <c r="F36" s="102" t="s">
        <v>243</v>
      </c>
      <c r="G36" s="51">
        <v>1</v>
      </c>
      <c r="H36" s="102">
        <v>2</v>
      </c>
      <c r="I36" s="51">
        <v>8</v>
      </c>
      <c r="J36" s="102">
        <v>1</v>
      </c>
      <c r="K36" s="51">
        <v>1</v>
      </c>
      <c r="L36" s="102">
        <v>16</v>
      </c>
      <c r="M36" s="51">
        <v>3</v>
      </c>
      <c r="N36" s="102">
        <v>1</v>
      </c>
      <c r="O36" s="51">
        <v>1</v>
      </c>
      <c r="P36" s="102">
        <v>0.25</v>
      </c>
      <c r="Q36" s="51">
        <v>0</v>
      </c>
      <c r="R36" s="102">
        <v>2.7</v>
      </c>
      <c r="S36" s="51">
        <v>7</v>
      </c>
    </row>
    <row r="37" spans="1:48" s="12" customFormat="1" ht="15.75" customHeight="1" x14ac:dyDescent="0.2">
      <c r="A37" s="121" t="s">
        <v>27</v>
      </c>
      <c r="B37" s="128">
        <v>2</v>
      </c>
      <c r="C37" s="129">
        <v>1</v>
      </c>
      <c r="D37" s="128">
        <v>1</v>
      </c>
      <c r="E37" s="129">
        <v>3</v>
      </c>
      <c r="F37" s="128">
        <v>2</v>
      </c>
      <c r="G37" s="129">
        <v>4.5999999999999996</v>
      </c>
      <c r="H37" s="128">
        <v>1</v>
      </c>
      <c r="I37" s="129">
        <v>4</v>
      </c>
      <c r="J37" s="128">
        <v>2.2999999999999998</v>
      </c>
      <c r="K37" s="129">
        <v>1</v>
      </c>
      <c r="L37" s="128">
        <v>24</v>
      </c>
      <c r="M37" s="129" t="s">
        <v>244</v>
      </c>
      <c r="N37" s="128">
        <v>1</v>
      </c>
      <c r="O37" s="129">
        <v>1</v>
      </c>
      <c r="P37" s="128"/>
      <c r="Q37" s="129">
        <v>2</v>
      </c>
      <c r="R37" s="128">
        <v>3.7</v>
      </c>
      <c r="S37" s="129">
        <v>6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s="13" customFormat="1" ht="15.75" customHeight="1" x14ac:dyDescent="0.2">
      <c r="A38" s="117" t="s">
        <v>28</v>
      </c>
      <c r="B38" s="119">
        <v>2</v>
      </c>
      <c r="C38" s="120">
        <v>0.25</v>
      </c>
      <c r="D38" s="119">
        <v>3</v>
      </c>
      <c r="E38" s="120">
        <v>3</v>
      </c>
      <c r="F38" s="119">
        <v>1</v>
      </c>
      <c r="G38" s="120">
        <v>1</v>
      </c>
      <c r="H38" s="119">
        <v>1</v>
      </c>
      <c r="I38" s="120">
        <v>5</v>
      </c>
      <c r="J38" s="119">
        <v>1</v>
      </c>
      <c r="K38" s="120">
        <v>1</v>
      </c>
      <c r="L38" s="119">
        <v>8</v>
      </c>
      <c r="M38" s="120">
        <v>2</v>
      </c>
      <c r="N38" s="119"/>
      <c r="O38" s="120">
        <v>1</v>
      </c>
      <c r="P38" s="119">
        <v>0.25</v>
      </c>
      <c r="Q38" s="120">
        <v>1</v>
      </c>
      <c r="R38" s="119">
        <v>1.3</v>
      </c>
      <c r="S38" s="120">
        <v>2</v>
      </c>
    </row>
    <row r="39" spans="1:48" s="16" customFormat="1" x14ac:dyDescent="0.2">
      <c r="A39" s="117" t="s">
        <v>21</v>
      </c>
      <c r="B39" s="130"/>
      <c r="C39" s="38"/>
      <c r="D39" s="130"/>
      <c r="E39" s="38"/>
      <c r="F39" s="130"/>
      <c r="G39" s="38">
        <v>1.9</v>
      </c>
      <c r="H39" s="130"/>
      <c r="I39" s="38">
        <v>2</v>
      </c>
      <c r="J39" s="130"/>
      <c r="K39" s="38"/>
      <c r="L39" s="130">
        <v>0</v>
      </c>
      <c r="M39" s="38" t="s">
        <v>245</v>
      </c>
      <c r="N39" s="130"/>
      <c r="O39" s="38">
        <v>0</v>
      </c>
      <c r="P39" s="130"/>
      <c r="Q39" s="38"/>
      <c r="R39" s="130"/>
      <c r="S39" s="38">
        <v>3.15</v>
      </c>
    </row>
    <row r="40" spans="1:48" s="15" customFormat="1" ht="51.75" customHeight="1" thickBot="1" x14ac:dyDescent="0.25">
      <c r="A40" s="131" t="s">
        <v>29</v>
      </c>
      <c r="B40" s="132">
        <v>1</v>
      </c>
      <c r="C40" s="133">
        <v>1</v>
      </c>
      <c r="D40" s="132">
        <v>2</v>
      </c>
      <c r="E40" s="133">
        <v>1</v>
      </c>
      <c r="F40" s="132">
        <v>5</v>
      </c>
      <c r="G40" s="133">
        <v>1</v>
      </c>
      <c r="H40" s="132">
        <v>4</v>
      </c>
      <c r="I40" s="133">
        <v>4</v>
      </c>
      <c r="J40" s="132">
        <v>0</v>
      </c>
      <c r="K40" s="133">
        <v>1</v>
      </c>
      <c r="L40" s="132">
        <v>17</v>
      </c>
      <c r="M40" s="133">
        <v>3</v>
      </c>
      <c r="N40" s="132"/>
      <c r="O40" s="133">
        <v>0</v>
      </c>
      <c r="P40" s="132">
        <v>0</v>
      </c>
      <c r="Q40" s="133" t="s">
        <v>265</v>
      </c>
      <c r="R40" s="132">
        <v>4</v>
      </c>
      <c r="S40" s="133">
        <v>1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x14ac:dyDescent="0.2">
      <c r="A41" s="17"/>
    </row>
    <row r="42" spans="1:48" x14ac:dyDescent="0.2">
      <c r="A42" s="17"/>
    </row>
    <row r="43" spans="1:48" x14ac:dyDescent="0.2">
      <c r="A43" s="17"/>
    </row>
    <row r="44" spans="1:48" x14ac:dyDescent="0.2">
      <c r="A44" s="8"/>
    </row>
    <row r="45" spans="1:48" x14ac:dyDescent="0.2">
      <c r="A45" s="8"/>
    </row>
  </sheetData>
  <pageMargins left="0.75" right="0.75" top="1" bottom="1" header="0.5" footer="0.5"/>
  <pageSetup paperSize="17" scale="97" orientation="landscape" r:id="rId1"/>
  <headerFooter alignWithMargins="0">
    <oddHeader>&amp;COBOA Permit and Inspection Data Survey 2011-12</oddHeader>
    <oddFooter>Page &amp;P of &amp;N</oddFooter>
  </headerFooter>
  <rowBreaks count="1" manualBreakCount="1">
    <brk id="1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opLeftCell="C1" zoomScaleNormal="100" workbookViewId="0">
      <selection activeCell="J26" sqref="J26"/>
    </sheetView>
  </sheetViews>
  <sheetFormatPr defaultRowHeight="12.75" x14ac:dyDescent="0.2"/>
  <cols>
    <col min="1" max="1" width="25.42578125" style="18" customWidth="1"/>
    <col min="2" max="2" width="24.85546875" customWidth="1"/>
    <col min="3" max="3" width="20.85546875" style="194" customWidth="1"/>
    <col min="4" max="4" width="20.85546875" customWidth="1"/>
    <col min="5" max="5" width="20.85546875" style="194" customWidth="1"/>
    <col min="6" max="6" width="26.28515625" customWidth="1"/>
    <col min="7" max="7" width="26.28515625" style="194" customWidth="1"/>
    <col min="8" max="8" width="20.85546875" style="139" customWidth="1"/>
    <col min="9" max="9" width="20.85546875" style="194" customWidth="1"/>
    <col min="10" max="10" width="23.140625" customWidth="1"/>
    <col min="11" max="11" width="20.85546875" style="194" customWidth="1"/>
    <col min="12" max="12" width="20.85546875" customWidth="1"/>
    <col min="13" max="37" width="9.140625" style="13" customWidth="1"/>
    <col min="257" max="257" width="25.42578125" customWidth="1"/>
    <col min="258" max="258" width="24.85546875" customWidth="1"/>
    <col min="259" max="261" width="20.85546875" customWidth="1"/>
    <col min="262" max="263" width="26.28515625" customWidth="1"/>
    <col min="264" max="265" width="20.85546875" customWidth="1"/>
    <col min="266" max="266" width="23.140625" customWidth="1"/>
    <col min="267" max="268" width="20.85546875" customWidth="1"/>
    <col min="269" max="293" width="9.140625" customWidth="1"/>
    <col min="513" max="513" width="25.42578125" customWidth="1"/>
    <col min="514" max="514" width="24.85546875" customWidth="1"/>
    <col min="515" max="517" width="20.85546875" customWidth="1"/>
    <col min="518" max="519" width="26.28515625" customWidth="1"/>
    <col min="520" max="521" width="20.85546875" customWidth="1"/>
    <col min="522" max="522" width="23.140625" customWidth="1"/>
    <col min="523" max="524" width="20.85546875" customWidth="1"/>
    <col min="525" max="549" width="9.140625" customWidth="1"/>
    <col min="769" max="769" width="25.42578125" customWidth="1"/>
    <col min="770" max="770" width="24.85546875" customWidth="1"/>
    <col min="771" max="773" width="20.85546875" customWidth="1"/>
    <col min="774" max="775" width="26.28515625" customWidth="1"/>
    <col min="776" max="777" width="20.85546875" customWidth="1"/>
    <col min="778" max="778" width="23.140625" customWidth="1"/>
    <col min="779" max="780" width="20.85546875" customWidth="1"/>
    <col min="781" max="805" width="9.140625" customWidth="1"/>
    <col min="1025" max="1025" width="25.42578125" customWidth="1"/>
    <col min="1026" max="1026" width="24.85546875" customWidth="1"/>
    <col min="1027" max="1029" width="20.85546875" customWidth="1"/>
    <col min="1030" max="1031" width="26.28515625" customWidth="1"/>
    <col min="1032" max="1033" width="20.85546875" customWidth="1"/>
    <col min="1034" max="1034" width="23.140625" customWidth="1"/>
    <col min="1035" max="1036" width="20.85546875" customWidth="1"/>
    <col min="1037" max="1061" width="9.140625" customWidth="1"/>
    <col min="1281" max="1281" width="25.42578125" customWidth="1"/>
    <col min="1282" max="1282" width="24.85546875" customWidth="1"/>
    <col min="1283" max="1285" width="20.85546875" customWidth="1"/>
    <col min="1286" max="1287" width="26.28515625" customWidth="1"/>
    <col min="1288" max="1289" width="20.85546875" customWidth="1"/>
    <col min="1290" max="1290" width="23.140625" customWidth="1"/>
    <col min="1291" max="1292" width="20.85546875" customWidth="1"/>
    <col min="1293" max="1317" width="9.140625" customWidth="1"/>
    <col min="1537" max="1537" width="25.42578125" customWidth="1"/>
    <col min="1538" max="1538" width="24.85546875" customWidth="1"/>
    <col min="1539" max="1541" width="20.85546875" customWidth="1"/>
    <col min="1542" max="1543" width="26.28515625" customWidth="1"/>
    <col min="1544" max="1545" width="20.85546875" customWidth="1"/>
    <col min="1546" max="1546" width="23.140625" customWidth="1"/>
    <col min="1547" max="1548" width="20.85546875" customWidth="1"/>
    <col min="1549" max="1573" width="9.140625" customWidth="1"/>
    <col min="1793" max="1793" width="25.42578125" customWidth="1"/>
    <col min="1794" max="1794" width="24.85546875" customWidth="1"/>
    <col min="1795" max="1797" width="20.85546875" customWidth="1"/>
    <col min="1798" max="1799" width="26.28515625" customWidth="1"/>
    <col min="1800" max="1801" width="20.85546875" customWidth="1"/>
    <col min="1802" max="1802" width="23.140625" customWidth="1"/>
    <col min="1803" max="1804" width="20.85546875" customWidth="1"/>
    <col min="1805" max="1829" width="9.140625" customWidth="1"/>
    <col min="2049" max="2049" width="25.42578125" customWidth="1"/>
    <col min="2050" max="2050" width="24.85546875" customWidth="1"/>
    <col min="2051" max="2053" width="20.85546875" customWidth="1"/>
    <col min="2054" max="2055" width="26.28515625" customWidth="1"/>
    <col min="2056" max="2057" width="20.85546875" customWidth="1"/>
    <col min="2058" max="2058" width="23.140625" customWidth="1"/>
    <col min="2059" max="2060" width="20.85546875" customWidth="1"/>
    <col min="2061" max="2085" width="9.140625" customWidth="1"/>
    <col min="2305" max="2305" width="25.42578125" customWidth="1"/>
    <col min="2306" max="2306" width="24.85546875" customWidth="1"/>
    <col min="2307" max="2309" width="20.85546875" customWidth="1"/>
    <col min="2310" max="2311" width="26.28515625" customWidth="1"/>
    <col min="2312" max="2313" width="20.85546875" customWidth="1"/>
    <col min="2314" max="2314" width="23.140625" customWidth="1"/>
    <col min="2315" max="2316" width="20.85546875" customWidth="1"/>
    <col min="2317" max="2341" width="9.140625" customWidth="1"/>
    <col min="2561" max="2561" width="25.42578125" customWidth="1"/>
    <col min="2562" max="2562" width="24.85546875" customWidth="1"/>
    <col min="2563" max="2565" width="20.85546875" customWidth="1"/>
    <col min="2566" max="2567" width="26.28515625" customWidth="1"/>
    <col min="2568" max="2569" width="20.85546875" customWidth="1"/>
    <col min="2570" max="2570" width="23.140625" customWidth="1"/>
    <col min="2571" max="2572" width="20.85546875" customWidth="1"/>
    <col min="2573" max="2597" width="9.140625" customWidth="1"/>
    <col min="2817" max="2817" width="25.42578125" customWidth="1"/>
    <col min="2818" max="2818" width="24.85546875" customWidth="1"/>
    <col min="2819" max="2821" width="20.85546875" customWidth="1"/>
    <col min="2822" max="2823" width="26.28515625" customWidth="1"/>
    <col min="2824" max="2825" width="20.85546875" customWidth="1"/>
    <col min="2826" max="2826" width="23.140625" customWidth="1"/>
    <col min="2827" max="2828" width="20.85546875" customWidth="1"/>
    <col min="2829" max="2853" width="9.140625" customWidth="1"/>
    <col min="3073" max="3073" width="25.42578125" customWidth="1"/>
    <col min="3074" max="3074" width="24.85546875" customWidth="1"/>
    <col min="3075" max="3077" width="20.85546875" customWidth="1"/>
    <col min="3078" max="3079" width="26.28515625" customWidth="1"/>
    <col min="3080" max="3081" width="20.85546875" customWidth="1"/>
    <col min="3082" max="3082" width="23.140625" customWidth="1"/>
    <col min="3083" max="3084" width="20.85546875" customWidth="1"/>
    <col min="3085" max="3109" width="9.140625" customWidth="1"/>
    <col min="3329" max="3329" width="25.42578125" customWidth="1"/>
    <col min="3330" max="3330" width="24.85546875" customWidth="1"/>
    <col min="3331" max="3333" width="20.85546875" customWidth="1"/>
    <col min="3334" max="3335" width="26.28515625" customWidth="1"/>
    <col min="3336" max="3337" width="20.85546875" customWidth="1"/>
    <col min="3338" max="3338" width="23.140625" customWidth="1"/>
    <col min="3339" max="3340" width="20.85546875" customWidth="1"/>
    <col min="3341" max="3365" width="9.140625" customWidth="1"/>
    <col min="3585" max="3585" width="25.42578125" customWidth="1"/>
    <col min="3586" max="3586" width="24.85546875" customWidth="1"/>
    <col min="3587" max="3589" width="20.85546875" customWidth="1"/>
    <col min="3590" max="3591" width="26.28515625" customWidth="1"/>
    <col min="3592" max="3593" width="20.85546875" customWidth="1"/>
    <col min="3594" max="3594" width="23.140625" customWidth="1"/>
    <col min="3595" max="3596" width="20.85546875" customWidth="1"/>
    <col min="3597" max="3621" width="9.140625" customWidth="1"/>
    <col min="3841" max="3841" width="25.42578125" customWidth="1"/>
    <col min="3842" max="3842" width="24.85546875" customWidth="1"/>
    <col min="3843" max="3845" width="20.85546875" customWidth="1"/>
    <col min="3846" max="3847" width="26.28515625" customWidth="1"/>
    <col min="3848" max="3849" width="20.85546875" customWidth="1"/>
    <col min="3850" max="3850" width="23.140625" customWidth="1"/>
    <col min="3851" max="3852" width="20.85546875" customWidth="1"/>
    <col min="3853" max="3877" width="9.140625" customWidth="1"/>
    <col min="4097" max="4097" width="25.42578125" customWidth="1"/>
    <col min="4098" max="4098" width="24.85546875" customWidth="1"/>
    <col min="4099" max="4101" width="20.85546875" customWidth="1"/>
    <col min="4102" max="4103" width="26.28515625" customWidth="1"/>
    <col min="4104" max="4105" width="20.85546875" customWidth="1"/>
    <col min="4106" max="4106" width="23.140625" customWidth="1"/>
    <col min="4107" max="4108" width="20.85546875" customWidth="1"/>
    <col min="4109" max="4133" width="9.140625" customWidth="1"/>
    <col min="4353" max="4353" width="25.42578125" customWidth="1"/>
    <col min="4354" max="4354" width="24.85546875" customWidth="1"/>
    <col min="4355" max="4357" width="20.85546875" customWidth="1"/>
    <col min="4358" max="4359" width="26.28515625" customWidth="1"/>
    <col min="4360" max="4361" width="20.85546875" customWidth="1"/>
    <col min="4362" max="4362" width="23.140625" customWidth="1"/>
    <col min="4363" max="4364" width="20.85546875" customWidth="1"/>
    <col min="4365" max="4389" width="9.140625" customWidth="1"/>
    <col min="4609" max="4609" width="25.42578125" customWidth="1"/>
    <col min="4610" max="4610" width="24.85546875" customWidth="1"/>
    <col min="4611" max="4613" width="20.85546875" customWidth="1"/>
    <col min="4614" max="4615" width="26.28515625" customWidth="1"/>
    <col min="4616" max="4617" width="20.85546875" customWidth="1"/>
    <col min="4618" max="4618" width="23.140625" customWidth="1"/>
    <col min="4619" max="4620" width="20.85546875" customWidth="1"/>
    <col min="4621" max="4645" width="9.140625" customWidth="1"/>
    <col min="4865" max="4865" width="25.42578125" customWidth="1"/>
    <col min="4866" max="4866" width="24.85546875" customWidth="1"/>
    <col min="4867" max="4869" width="20.85546875" customWidth="1"/>
    <col min="4870" max="4871" width="26.28515625" customWidth="1"/>
    <col min="4872" max="4873" width="20.85546875" customWidth="1"/>
    <col min="4874" max="4874" width="23.140625" customWidth="1"/>
    <col min="4875" max="4876" width="20.85546875" customWidth="1"/>
    <col min="4877" max="4901" width="9.140625" customWidth="1"/>
    <col min="5121" max="5121" width="25.42578125" customWidth="1"/>
    <col min="5122" max="5122" width="24.85546875" customWidth="1"/>
    <col min="5123" max="5125" width="20.85546875" customWidth="1"/>
    <col min="5126" max="5127" width="26.28515625" customWidth="1"/>
    <col min="5128" max="5129" width="20.85546875" customWidth="1"/>
    <col min="5130" max="5130" width="23.140625" customWidth="1"/>
    <col min="5131" max="5132" width="20.85546875" customWidth="1"/>
    <col min="5133" max="5157" width="9.140625" customWidth="1"/>
    <col min="5377" max="5377" width="25.42578125" customWidth="1"/>
    <col min="5378" max="5378" width="24.85546875" customWidth="1"/>
    <col min="5379" max="5381" width="20.85546875" customWidth="1"/>
    <col min="5382" max="5383" width="26.28515625" customWidth="1"/>
    <col min="5384" max="5385" width="20.85546875" customWidth="1"/>
    <col min="5386" max="5386" width="23.140625" customWidth="1"/>
    <col min="5387" max="5388" width="20.85546875" customWidth="1"/>
    <col min="5389" max="5413" width="9.140625" customWidth="1"/>
    <col min="5633" max="5633" width="25.42578125" customWidth="1"/>
    <col min="5634" max="5634" width="24.85546875" customWidth="1"/>
    <col min="5635" max="5637" width="20.85546875" customWidth="1"/>
    <col min="5638" max="5639" width="26.28515625" customWidth="1"/>
    <col min="5640" max="5641" width="20.85546875" customWidth="1"/>
    <col min="5642" max="5642" width="23.140625" customWidth="1"/>
    <col min="5643" max="5644" width="20.85546875" customWidth="1"/>
    <col min="5645" max="5669" width="9.140625" customWidth="1"/>
    <col min="5889" max="5889" width="25.42578125" customWidth="1"/>
    <col min="5890" max="5890" width="24.85546875" customWidth="1"/>
    <col min="5891" max="5893" width="20.85546875" customWidth="1"/>
    <col min="5894" max="5895" width="26.28515625" customWidth="1"/>
    <col min="5896" max="5897" width="20.85546875" customWidth="1"/>
    <col min="5898" max="5898" width="23.140625" customWidth="1"/>
    <col min="5899" max="5900" width="20.85546875" customWidth="1"/>
    <col min="5901" max="5925" width="9.140625" customWidth="1"/>
    <col min="6145" max="6145" width="25.42578125" customWidth="1"/>
    <col min="6146" max="6146" width="24.85546875" customWidth="1"/>
    <col min="6147" max="6149" width="20.85546875" customWidth="1"/>
    <col min="6150" max="6151" width="26.28515625" customWidth="1"/>
    <col min="6152" max="6153" width="20.85546875" customWidth="1"/>
    <col min="6154" max="6154" width="23.140625" customWidth="1"/>
    <col min="6155" max="6156" width="20.85546875" customWidth="1"/>
    <col min="6157" max="6181" width="9.140625" customWidth="1"/>
    <col min="6401" max="6401" width="25.42578125" customWidth="1"/>
    <col min="6402" max="6402" width="24.85546875" customWidth="1"/>
    <col min="6403" max="6405" width="20.85546875" customWidth="1"/>
    <col min="6406" max="6407" width="26.28515625" customWidth="1"/>
    <col min="6408" max="6409" width="20.85546875" customWidth="1"/>
    <col min="6410" max="6410" width="23.140625" customWidth="1"/>
    <col min="6411" max="6412" width="20.85546875" customWidth="1"/>
    <col min="6413" max="6437" width="9.140625" customWidth="1"/>
    <col min="6657" max="6657" width="25.42578125" customWidth="1"/>
    <col min="6658" max="6658" width="24.85546875" customWidth="1"/>
    <col min="6659" max="6661" width="20.85546875" customWidth="1"/>
    <col min="6662" max="6663" width="26.28515625" customWidth="1"/>
    <col min="6664" max="6665" width="20.85546875" customWidth="1"/>
    <col min="6666" max="6666" width="23.140625" customWidth="1"/>
    <col min="6667" max="6668" width="20.85546875" customWidth="1"/>
    <col min="6669" max="6693" width="9.140625" customWidth="1"/>
    <col min="6913" max="6913" width="25.42578125" customWidth="1"/>
    <col min="6914" max="6914" width="24.85546875" customWidth="1"/>
    <col min="6915" max="6917" width="20.85546875" customWidth="1"/>
    <col min="6918" max="6919" width="26.28515625" customWidth="1"/>
    <col min="6920" max="6921" width="20.85546875" customWidth="1"/>
    <col min="6922" max="6922" width="23.140625" customWidth="1"/>
    <col min="6923" max="6924" width="20.85546875" customWidth="1"/>
    <col min="6925" max="6949" width="9.140625" customWidth="1"/>
    <col min="7169" max="7169" width="25.42578125" customWidth="1"/>
    <col min="7170" max="7170" width="24.85546875" customWidth="1"/>
    <col min="7171" max="7173" width="20.85546875" customWidth="1"/>
    <col min="7174" max="7175" width="26.28515625" customWidth="1"/>
    <col min="7176" max="7177" width="20.85546875" customWidth="1"/>
    <col min="7178" max="7178" width="23.140625" customWidth="1"/>
    <col min="7179" max="7180" width="20.85546875" customWidth="1"/>
    <col min="7181" max="7205" width="9.140625" customWidth="1"/>
    <col min="7425" max="7425" width="25.42578125" customWidth="1"/>
    <col min="7426" max="7426" width="24.85546875" customWidth="1"/>
    <col min="7427" max="7429" width="20.85546875" customWidth="1"/>
    <col min="7430" max="7431" width="26.28515625" customWidth="1"/>
    <col min="7432" max="7433" width="20.85546875" customWidth="1"/>
    <col min="7434" max="7434" width="23.140625" customWidth="1"/>
    <col min="7435" max="7436" width="20.85546875" customWidth="1"/>
    <col min="7437" max="7461" width="9.140625" customWidth="1"/>
    <col min="7681" max="7681" width="25.42578125" customWidth="1"/>
    <col min="7682" max="7682" width="24.85546875" customWidth="1"/>
    <col min="7683" max="7685" width="20.85546875" customWidth="1"/>
    <col min="7686" max="7687" width="26.28515625" customWidth="1"/>
    <col min="7688" max="7689" width="20.85546875" customWidth="1"/>
    <col min="7690" max="7690" width="23.140625" customWidth="1"/>
    <col min="7691" max="7692" width="20.85546875" customWidth="1"/>
    <col min="7693" max="7717" width="9.140625" customWidth="1"/>
    <col min="7937" max="7937" width="25.42578125" customWidth="1"/>
    <col min="7938" max="7938" width="24.85546875" customWidth="1"/>
    <col min="7939" max="7941" width="20.85546875" customWidth="1"/>
    <col min="7942" max="7943" width="26.28515625" customWidth="1"/>
    <col min="7944" max="7945" width="20.85546875" customWidth="1"/>
    <col min="7946" max="7946" width="23.140625" customWidth="1"/>
    <col min="7947" max="7948" width="20.85546875" customWidth="1"/>
    <col min="7949" max="7973" width="9.140625" customWidth="1"/>
    <col min="8193" max="8193" width="25.42578125" customWidth="1"/>
    <col min="8194" max="8194" width="24.85546875" customWidth="1"/>
    <col min="8195" max="8197" width="20.85546875" customWidth="1"/>
    <col min="8198" max="8199" width="26.28515625" customWidth="1"/>
    <col min="8200" max="8201" width="20.85546875" customWidth="1"/>
    <col min="8202" max="8202" width="23.140625" customWidth="1"/>
    <col min="8203" max="8204" width="20.85546875" customWidth="1"/>
    <col min="8205" max="8229" width="9.140625" customWidth="1"/>
    <col min="8449" max="8449" width="25.42578125" customWidth="1"/>
    <col min="8450" max="8450" width="24.85546875" customWidth="1"/>
    <col min="8451" max="8453" width="20.85546875" customWidth="1"/>
    <col min="8454" max="8455" width="26.28515625" customWidth="1"/>
    <col min="8456" max="8457" width="20.85546875" customWidth="1"/>
    <col min="8458" max="8458" width="23.140625" customWidth="1"/>
    <col min="8459" max="8460" width="20.85546875" customWidth="1"/>
    <col min="8461" max="8485" width="9.140625" customWidth="1"/>
    <col min="8705" max="8705" width="25.42578125" customWidth="1"/>
    <col min="8706" max="8706" width="24.85546875" customWidth="1"/>
    <col min="8707" max="8709" width="20.85546875" customWidth="1"/>
    <col min="8710" max="8711" width="26.28515625" customWidth="1"/>
    <col min="8712" max="8713" width="20.85546875" customWidth="1"/>
    <col min="8714" max="8714" width="23.140625" customWidth="1"/>
    <col min="8715" max="8716" width="20.85546875" customWidth="1"/>
    <col min="8717" max="8741" width="9.140625" customWidth="1"/>
    <col min="8961" max="8961" width="25.42578125" customWidth="1"/>
    <col min="8962" max="8962" width="24.85546875" customWidth="1"/>
    <col min="8963" max="8965" width="20.85546875" customWidth="1"/>
    <col min="8966" max="8967" width="26.28515625" customWidth="1"/>
    <col min="8968" max="8969" width="20.85546875" customWidth="1"/>
    <col min="8970" max="8970" width="23.140625" customWidth="1"/>
    <col min="8971" max="8972" width="20.85546875" customWidth="1"/>
    <col min="8973" max="8997" width="9.140625" customWidth="1"/>
    <col min="9217" max="9217" width="25.42578125" customWidth="1"/>
    <col min="9218" max="9218" width="24.85546875" customWidth="1"/>
    <col min="9219" max="9221" width="20.85546875" customWidth="1"/>
    <col min="9222" max="9223" width="26.28515625" customWidth="1"/>
    <col min="9224" max="9225" width="20.85546875" customWidth="1"/>
    <col min="9226" max="9226" width="23.140625" customWidth="1"/>
    <col min="9227" max="9228" width="20.85546875" customWidth="1"/>
    <col min="9229" max="9253" width="9.140625" customWidth="1"/>
    <col min="9473" max="9473" width="25.42578125" customWidth="1"/>
    <col min="9474" max="9474" width="24.85546875" customWidth="1"/>
    <col min="9475" max="9477" width="20.85546875" customWidth="1"/>
    <col min="9478" max="9479" width="26.28515625" customWidth="1"/>
    <col min="9480" max="9481" width="20.85546875" customWidth="1"/>
    <col min="9482" max="9482" width="23.140625" customWidth="1"/>
    <col min="9483" max="9484" width="20.85546875" customWidth="1"/>
    <col min="9485" max="9509" width="9.140625" customWidth="1"/>
    <col min="9729" max="9729" width="25.42578125" customWidth="1"/>
    <col min="9730" max="9730" width="24.85546875" customWidth="1"/>
    <col min="9731" max="9733" width="20.85546875" customWidth="1"/>
    <col min="9734" max="9735" width="26.28515625" customWidth="1"/>
    <col min="9736" max="9737" width="20.85546875" customWidth="1"/>
    <col min="9738" max="9738" width="23.140625" customWidth="1"/>
    <col min="9739" max="9740" width="20.85546875" customWidth="1"/>
    <col min="9741" max="9765" width="9.140625" customWidth="1"/>
    <col min="9985" max="9985" width="25.42578125" customWidth="1"/>
    <col min="9986" max="9986" width="24.85546875" customWidth="1"/>
    <col min="9987" max="9989" width="20.85546875" customWidth="1"/>
    <col min="9990" max="9991" width="26.28515625" customWidth="1"/>
    <col min="9992" max="9993" width="20.85546875" customWidth="1"/>
    <col min="9994" max="9994" width="23.140625" customWidth="1"/>
    <col min="9995" max="9996" width="20.85546875" customWidth="1"/>
    <col min="9997" max="10021" width="9.140625" customWidth="1"/>
    <col min="10241" max="10241" width="25.42578125" customWidth="1"/>
    <col min="10242" max="10242" width="24.85546875" customWidth="1"/>
    <col min="10243" max="10245" width="20.85546875" customWidth="1"/>
    <col min="10246" max="10247" width="26.28515625" customWidth="1"/>
    <col min="10248" max="10249" width="20.85546875" customWidth="1"/>
    <col min="10250" max="10250" width="23.140625" customWidth="1"/>
    <col min="10251" max="10252" width="20.85546875" customWidth="1"/>
    <col min="10253" max="10277" width="9.140625" customWidth="1"/>
    <col min="10497" max="10497" width="25.42578125" customWidth="1"/>
    <col min="10498" max="10498" width="24.85546875" customWidth="1"/>
    <col min="10499" max="10501" width="20.85546875" customWidth="1"/>
    <col min="10502" max="10503" width="26.28515625" customWidth="1"/>
    <col min="10504" max="10505" width="20.85546875" customWidth="1"/>
    <col min="10506" max="10506" width="23.140625" customWidth="1"/>
    <col min="10507" max="10508" width="20.85546875" customWidth="1"/>
    <col min="10509" max="10533" width="9.140625" customWidth="1"/>
    <col min="10753" max="10753" width="25.42578125" customWidth="1"/>
    <col min="10754" max="10754" width="24.85546875" customWidth="1"/>
    <col min="10755" max="10757" width="20.85546875" customWidth="1"/>
    <col min="10758" max="10759" width="26.28515625" customWidth="1"/>
    <col min="10760" max="10761" width="20.85546875" customWidth="1"/>
    <col min="10762" max="10762" width="23.140625" customWidth="1"/>
    <col min="10763" max="10764" width="20.85546875" customWidth="1"/>
    <col min="10765" max="10789" width="9.140625" customWidth="1"/>
    <col min="11009" max="11009" width="25.42578125" customWidth="1"/>
    <col min="11010" max="11010" width="24.85546875" customWidth="1"/>
    <col min="11011" max="11013" width="20.85546875" customWidth="1"/>
    <col min="11014" max="11015" width="26.28515625" customWidth="1"/>
    <col min="11016" max="11017" width="20.85546875" customWidth="1"/>
    <col min="11018" max="11018" width="23.140625" customWidth="1"/>
    <col min="11019" max="11020" width="20.85546875" customWidth="1"/>
    <col min="11021" max="11045" width="9.140625" customWidth="1"/>
    <col min="11265" max="11265" width="25.42578125" customWidth="1"/>
    <col min="11266" max="11266" width="24.85546875" customWidth="1"/>
    <col min="11267" max="11269" width="20.85546875" customWidth="1"/>
    <col min="11270" max="11271" width="26.28515625" customWidth="1"/>
    <col min="11272" max="11273" width="20.85546875" customWidth="1"/>
    <col min="11274" max="11274" width="23.140625" customWidth="1"/>
    <col min="11275" max="11276" width="20.85546875" customWidth="1"/>
    <col min="11277" max="11301" width="9.140625" customWidth="1"/>
    <col min="11521" max="11521" width="25.42578125" customWidth="1"/>
    <col min="11522" max="11522" width="24.85546875" customWidth="1"/>
    <col min="11523" max="11525" width="20.85546875" customWidth="1"/>
    <col min="11526" max="11527" width="26.28515625" customWidth="1"/>
    <col min="11528" max="11529" width="20.85546875" customWidth="1"/>
    <col min="11530" max="11530" width="23.140625" customWidth="1"/>
    <col min="11531" max="11532" width="20.85546875" customWidth="1"/>
    <col min="11533" max="11557" width="9.140625" customWidth="1"/>
    <col min="11777" max="11777" width="25.42578125" customWidth="1"/>
    <col min="11778" max="11778" width="24.85546875" customWidth="1"/>
    <col min="11779" max="11781" width="20.85546875" customWidth="1"/>
    <col min="11782" max="11783" width="26.28515625" customWidth="1"/>
    <col min="11784" max="11785" width="20.85546875" customWidth="1"/>
    <col min="11786" max="11786" width="23.140625" customWidth="1"/>
    <col min="11787" max="11788" width="20.85546875" customWidth="1"/>
    <col min="11789" max="11813" width="9.140625" customWidth="1"/>
    <col min="12033" max="12033" width="25.42578125" customWidth="1"/>
    <col min="12034" max="12034" width="24.85546875" customWidth="1"/>
    <col min="12035" max="12037" width="20.85546875" customWidth="1"/>
    <col min="12038" max="12039" width="26.28515625" customWidth="1"/>
    <col min="12040" max="12041" width="20.85546875" customWidth="1"/>
    <col min="12042" max="12042" width="23.140625" customWidth="1"/>
    <col min="12043" max="12044" width="20.85546875" customWidth="1"/>
    <col min="12045" max="12069" width="9.140625" customWidth="1"/>
    <col min="12289" max="12289" width="25.42578125" customWidth="1"/>
    <col min="12290" max="12290" width="24.85546875" customWidth="1"/>
    <col min="12291" max="12293" width="20.85546875" customWidth="1"/>
    <col min="12294" max="12295" width="26.28515625" customWidth="1"/>
    <col min="12296" max="12297" width="20.85546875" customWidth="1"/>
    <col min="12298" max="12298" width="23.140625" customWidth="1"/>
    <col min="12299" max="12300" width="20.85546875" customWidth="1"/>
    <col min="12301" max="12325" width="9.140625" customWidth="1"/>
    <col min="12545" max="12545" width="25.42578125" customWidth="1"/>
    <col min="12546" max="12546" width="24.85546875" customWidth="1"/>
    <col min="12547" max="12549" width="20.85546875" customWidth="1"/>
    <col min="12550" max="12551" width="26.28515625" customWidth="1"/>
    <col min="12552" max="12553" width="20.85546875" customWidth="1"/>
    <col min="12554" max="12554" width="23.140625" customWidth="1"/>
    <col min="12555" max="12556" width="20.85546875" customWidth="1"/>
    <col min="12557" max="12581" width="9.140625" customWidth="1"/>
    <col min="12801" max="12801" width="25.42578125" customWidth="1"/>
    <col min="12802" max="12802" width="24.85546875" customWidth="1"/>
    <col min="12803" max="12805" width="20.85546875" customWidth="1"/>
    <col min="12806" max="12807" width="26.28515625" customWidth="1"/>
    <col min="12808" max="12809" width="20.85546875" customWidth="1"/>
    <col min="12810" max="12810" width="23.140625" customWidth="1"/>
    <col min="12811" max="12812" width="20.85546875" customWidth="1"/>
    <col min="12813" max="12837" width="9.140625" customWidth="1"/>
    <col min="13057" max="13057" width="25.42578125" customWidth="1"/>
    <col min="13058" max="13058" width="24.85546875" customWidth="1"/>
    <col min="13059" max="13061" width="20.85546875" customWidth="1"/>
    <col min="13062" max="13063" width="26.28515625" customWidth="1"/>
    <col min="13064" max="13065" width="20.85546875" customWidth="1"/>
    <col min="13066" max="13066" width="23.140625" customWidth="1"/>
    <col min="13067" max="13068" width="20.85546875" customWidth="1"/>
    <col min="13069" max="13093" width="9.140625" customWidth="1"/>
    <col min="13313" max="13313" width="25.42578125" customWidth="1"/>
    <col min="13314" max="13314" width="24.85546875" customWidth="1"/>
    <col min="13315" max="13317" width="20.85546875" customWidth="1"/>
    <col min="13318" max="13319" width="26.28515625" customWidth="1"/>
    <col min="13320" max="13321" width="20.85546875" customWidth="1"/>
    <col min="13322" max="13322" width="23.140625" customWidth="1"/>
    <col min="13323" max="13324" width="20.85546875" customWidth="1"/>
    <col min="13325" max="13349" width="9.140625" customWidth="1"/>
    <col min="13569" max="13569" width="25.42578125" customWidth="1"/>
    <col min="13570" max="13570" width="24.85546875" customWidth="1"/>
    <col min="13571" max="13573" width="20.85546875" customWidth="1"/>
    <col min="13574" max="13575" width="26.28515625" customWidth="1"/>
    <col min="13576" max="13577" width="20.85546875" customWidth="1"/>
    <col min="13578" max="13578" width="23.140625" customWidth="1"/>
    <col min="13579" max="13580" width="20.85546875" customWidth="1"/>
    <col min="13581" max="13605" width="9.140625" customWidth="1"/>
    <col min="13825" max="13825" width="25.42578125" customWidth="1"/>
    <col min="13826" max="13826" width="24.85546875" customWidth="1"/>
    <col min="13827" max="13829" width="20.85546875" customWidth="1"/>
    <col min="13830" max="13831" width="26.28515625" customWidth="1"/>
    <col min="13832" max="13833" width="20.85546875" customWidth="1"/>
    <col min="13834" max="13834" width="23.140625" customWidth="1"/>
    <col min="13835" max="13836" width="20.85546875" customWidth="1"/>
    <col min="13837" max="13861" width="9.140625" customWidth="1"/>
    <col min="14081" max="14081" width="25.42578125" customWidth="1"/>
    <col min="14082" max="14082" width="24.85546875" customWidth="1"/>
    <col min="14083" max="14085" width="20.85546875" customWidth="1"/>
    <col min="14086" max="14087" width="26.28515625" customWidth="1"/>
    <col min="14088" max="14089" width="20.85546875" customWidth="1"/>
    <col min="14090" max="14090" width="23.140625" customWidth="1"/>
    <col min="14091" max="14092" width="20.85546875" customWidth="1"/>
    <col min="14093" max="14117" width="9.140625" customWidth="1"/>
    <col min="14337" max="14337" width="25.42578125" customWidth="1"/>
    <col min="14338" max="14338" width="24.85546875" customWidth="1"/>
    <col min="14339" max="14341" width="20.85546875" customWidth="1"/>
    <col min="14342" max="14343" width="26.28515625" customWidth="1"/>
    <col min="14344" max="14345" width="20.85546875" customWidth="1"/>
    <col min="14346" max="14346" width="23.140625" customWidth="1"/>
    <col min="14347" max="14348" width="20.85546875" customWidth="1"/>
    <col min="14349" max="14373" width="9.140625" customWidth="1"/>
    <col min="14593" max="14593" width="25.42578125" customWidth="1"/>
    <col min="14594" max="14594" width="24.85546875" customWidth="1"/>
    <col min="14595" max="14597" width="20.85546875" customWidth="1"/>
    <col min="14598" max="14599" width="26.28515625" customWidth="1"/>
    <col min="14600" max="14601" width="20.85546875" customWidth="1"/>
    <col min="14602" max="14602" width="23.140625" customWidth="1"/>
    <col min="14603" max="14604" width="20.85546875" customWidth="1"/>
    <col min="14605" max="14629" width="9.140625" customWidth="1"/>
    <col min="14849" max="14849" width="25.42578125" customWidth="1"/>
    <col min="14850" max="14850" width="24.85546875" customWidth="1"/>
    <col min="14851" max="14853" width="20.85546875" customWidth="1"/>
    <col min="14854" max="14855" width="26.28515625" customWidth="1"/>
    <col min="14856" max="14857" width="20.85546875" customWidth="1"/>
    <col min="14858" max="14858" width="23.140625" customWidth="1"/>
    <col min="14859" max="14860" width="20.85546875" customWidth="1"/>
    <col min="14861" max="14885" width="9.140625" customWidth="1"/>
    <col min="15105" max="15105" width="25.42578125" customWidth="1"/>
    <col min="15106" max="15106" width="24.85546875" customWidth="1"/>
    <col min="15107" max="15109" width="20.85546875" customWidth="1"/>
    <col min="15110" max="15111" width="26.28515625" customWidth="1"/>
    <col min="15112" max="15113" width="20.85546875" customWidth="1"/>
    <col min="15114" max="15114" width="23.140625" customWidth="1"/>
    <col min="15115" max="15116" width="20.85546875" customWidth="1"/>
    <col min="15117" max="15141" width="9.140625" customWidth="1"/>
    <col min="15361" max="15361" width="25.42578125" customWidth="1"/>
    <col min="15362" max="15362" width="24.85546875" customWidth="1"/>
    <col min="15363" max="15365" width="20.85546875" customWidth="1"/>
    <col min="15366" max="15367" width="26.28515625" customWidth="1"/>
    <col min="15368" max="15369" width="20.85546875" customWidth="1"/>
    <col min="15370" max="15370" width="23.140625" customWidth="1"/>
    <col min="15371" max="15372" width="20.85546875" customWidth="1"/>
    <col min="15373" max="15397" width="9.140625" customWidth="1"/>
    <col min="15617" max="15617" width="25.42578125" customWidth="1"/>
    <col min="15618" max="15618" width="24.85546875" customWidth="1"/>
    <col min="15619" max="15621" width="20.85546875" customWidth="1"/>
    <col min="15622" max="15623" width="26.28515625" customWidth="1"/>
    <col min="15624" max="15625" width="20.85546875" customWidth="1"/>
    <col min="15626" max="15626" width="23.140625" customWidth="1"/>
    <col min="15627" max="15628" width="20.85546875" customWidth="1"/>
    <col min="15629" max="15653" width="9.140625" customWidth="1"/>
    <col min="15873" max="15873" width="25.42578125" customWidth="1"/>
    <col min="15874" max="15874" width="24.85546875" customWidth="1"/>
    <col min="15875" max="15877" width="20.85546875" customWidth="1"/>
    <col min="15878" max="15879" width="26.28515625" customWidth="1"/>
    <col min="15880" max="15881" width="20.85546875" customWidth="1"/>
    <col min="15882" max="15882" width="23.140625" customWidth="1"/>
    <col min="15883" max="15884" width="20.85546875" customWidth="1"/>
    <col min="15885" max="15909" width="9.140625" customWidth="1"/>
    <col min="16129" max="16129" width="25.42578125" customWidth="1"/>
    <col min="16130" max="16130" width="24.85546875" customWidth="1"/>
    <col min="16131" max="16133" width="20.85546875" customWidth="1"/>
    <col min="16134" max="16135" width="26.28515625" customWidth="1"/>
    <col min="16136" max="16137" width="20.85546875" customWidth="1"/>
    <col min="16138" max="16138" width="23.140625" customWidth="1"/>
    <col min="16139" max="16140" width="20.85546875" customWidth="1"/>
    <col min="16141" max="16165" width="9.140625" customWidth="1"/>
  </cols>
  <sheetData>
    <row r="1" spans="1:37" s="139" customFormat="1" ht="32.25" customHeight="1" thickBot="1" x14ac:dyDescent="0.4">
      <c r="A1" s="137"/>
      <c r="B1" s="304" t="s">
        <v>266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</row>
    <row r="2" spans="1:37" s="1" customFormat="1" ht="30" customHeight="1" thickBot="1" x14ac:dyDescent="0.25">
      <c r="A2" s="1" t="s">
        <v>35</v>
      </c>
      <c r="B2" s="140" t="s">
        <v>38</v>
      </c>
      <c r="C2" s="141" t="s">
        <v>267</v>
      </c>
      <c r="D2" s="140" t="s">
        <v>268</v>
      </c>
      <c r="E2" s="141" t="s">
        <v>269</v>
      </c>
      <c r="F2" s="140" t="s">
        <v>175</v>
      </c>
      <c r="G2" s="141" t="s">
        <v>176</v>
      </c>
      <c r="H2" s="142" t="s">
        <v>177</v>
      </c>
      <c r="I2" s="141" t="s">
        <v>179</v>
      </c>
      <c r="J2" s="143" t="s">
        <v>270</v>
      </c>
      <c r="K2" s="141" t="s">
        <v>271</v>
      </c>
      <c r="L2" s="140" t="s">
        <v>142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s="2" customFormat="1" ht="15" customHeight="1" thickTop="1" x14ac:dyDescent="0.2">
      <c r="A3" s="21" t="s">
        <v>30</v>
      </c>
      <c r="B3" s="46" t="s">
        <v>39</v>
      </c>
      <c r="C3" s="144" t="s">
        <v>127</v>
      </c>
      <c r="D3" s="46" t="s">
        <v>272</v>
      </c>
      <c r="E3" s="144"/>
      <c r="F3" s="46" t="s">
        <v>273</v>
      </c>
      <c r="G3" s="144" t="s">
        <v>274</v>
      </c>
      <c r="H3" s="145"/>
      <c r="I3" s="144" t="s">
        <v>275</v>
      </c>
      <c r="J3" s="146" t="s">
        <v>276</v>
      </c>
      <c r="K3" s="144" t="s">
        <v>277</v>
      </c>
      <c r="L3" s="46" t="s">
        <v>143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s="3" customFormat="1" ht="16.5" customHeight="1" x14ac:dyDescent="0.2">
      <c r="A4" s="22" t="s">
        <v>0</v>
      </c>
      <c r="B4" s="147">
        <v>17.7</v>
      </c>
      <c r="C4" s="148">
        <v>18.7</v>
      </c>
      <c r="D4" s="147">
        <v>23.43</v>
      </c>
      <c r="E4" s="148">
        <v>9.9</v>
      </c>
      <c r="F4" s="147" t="s">
        <v>278</v>
      </c>
      <c r="G4" s="148">
        <v>145</v>
      </c>
      <c r="H4" s="149">
        <v>47.9</v>
      </c>
      <c r="I4" s="148">
        <v>8.1199999999999992</v>
      </c>
      <c r="J4" s="150">
        <v>0.9</v>
      </c>
      <c r="K4" s="148">
        <v>679</v>
      </c>
      <c r="L4" s="147">
        <v>1194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s="6" customFormat="1" ht="38.25" customHeight="1" x14ac:dyDescent="0.2">
      <c r="A5" s="23" t="s">
        <v>1</v>
      </c>
      <c r="B5" s="45">
        <v>50158</v>
      </c>
      <c r="C5" s="151">
        <v>90835</v>
      </c>
      <c r="D5" s="45">
        <v>105594</v>
      </c>
      <c r="E5" s="151">
        <v>31529</v>
      </c>
      <c r="F5" s="125" t="s">
        <v>279</v>
      </c>
      <c r="G5" s="124">
        <v>585845</v>
      </c>
      <c r="H5" s="152">
        <v>154637</v>
      </c>
      <c r="I5" s="151">
        <v>26000</v>
      </c>
      <c r="J5" s="153">
        <v>3885</v>
      </c>
      <c r="K5" s="151">
        <v>35000</v>
      </c>
      <c r="L5" s="45">
        <v>164330</v>
      </c>
    </row>
    <row r="6" spans="1:37" s="7" customFormat="1" ht="77.25" customHeight="1" x14ac:dyDescent="0.2">
      <c r="A6" s="24" t="s">
        <v>191</v>
      </c>
      <c r="B6" s="43" t="s">
        <v>280</v>
      </c>
      <c r="C6" s="100" t="s">
        <v>40</v>
      </c>
      <c r="D6" s="43" t="s">
        <v>281</v>
      </c>
      <c r="E6" s="100" t="s">
        <v>196</v>
      </c>
      <c r="F6" s="43" t="s">
        <v>282</v>
      </c>
      <c r="G6" s="100" t="s">
        <v>198</v>
      </c>
      <c r="H6" s="154" t="s">
        <v>40</v>
      </c>
      <c r="I6" s="100" t="s">
        <v>283</v>
      </c>
      <c r="J6" s="155" t="s">
        <v>113</v>
      </c>
      <c r="K6" s="100" t="s">
        <v>284</v>
      </c>
      <c r="L6" s="43" t="s">
        <v>285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9" customFormat="1" ht="51.75" customHeight="1" x14ac:dyDescent="0.2">
      <c r="A7" s="17" t="s">
        <v>2</v>
      </c>
      <c r="B7" s="31" t="s">
        <v>135</v>
      </c>
      <c r="C7" s="156">
        <v>10</v>
      </c>
      <c r="D7" s="31" t="s">
        <v>286</v>
      </c>
      <c r="E7" s="156">
        <v>10</v>
      </c>
      <c r="F7" s="31" t="s">
        <v>287</v>
      </c>
      <c r="G7" s="102" t="s">
        <v>288</v>
      </c>
      <c r="H7" s="157">
        <v>10</v>
      </c>
      <c r="I7" s="156">
        <v>10</v>
      </c>
      <c r="J7" s="158" t="s">
        <v>289</v>
      </c>
      <c r="K7" s="156" t="s">
        <v>290</v>
      </c>
      <c r="L7" s="31">
        <v>10</v>
      </c>
    </row>
    <row r="8" spans="1:37" s="10" customFormat="1" ht="43.5" customHeight="1" x14ac:dyDescent="0.2">
      <c r="A8" s="25" t="s">
        <v>3</v>
      </c>
      <c r="B8" s="32">
        <v>1</v>
      </c>
      <c r="C8" s="159">
        <v>1</v>
      </c>
      <c r="D8" s="32">
        <v>1</v>
      </c>
      <c r="E8" s="159" t="s">
        <v>211</v>
      </c>
      <c r="F8" s="32">
        <v>1</v>
      </c>
      <c r="G8" s="159">
        <v>0.85</v>
      </c>
      <c r="H8" s="160">
        <v>0.98</v>
      </c>
      <c r="I8" s="159">
        <v>0.15</v>
      </c>
      <c r="J8" s="161">
        <v>1</v>
      </c>
      <c r="K8" s="159">
        <v>1</v>
      </c>
      <c r="L8" s="32">
        <v>1</v>
      </c>
    </row>
    <row r="9" spans="1:37" s="11" customFormat="1" ht="42.75" customHeight="1" x14ac:dyDescent="0.2">
      <c r="A9" s="26" t="s">
        <v>4</v>
      </c>
      <c r="B9" s="33">
        <v>1</v>
      </c>
      <c r="C9" s="162">
        <v>0.99</v>
      </c>
      <c r="D9" s="33">
        <v>0.95</v>
      </c>
      <c r="E9" s="162">
        <v>0.9</v>
      </c>
      <c r="F9" s="33">
        <v>1</v>
      </c>
      <c r="G9" s="162">
        <v>0.87</v>
      </c>
      <c r="H9" s="163">
        <v>1</v>
      </c>
      <c r="I9" s="162" t="s">
        <v>291</v>
      </c>
      <c r="J9" s="164">
        <v>1</v>
      </c>
      <c r="K9" s="162">
        <v>0.9</v>
      </c>
      <c r="L9" s="33">
        <v>0.95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9" customFormat="1" ht="38.25" x14ac:dyDescent="0.2">
      <c r="A10" s="17" t="s">
        <v>5</v>
      </c>
      <c r="B10" s="31" t="s">
        <v>41</v>
      </c>
      <c r="C10" s="156">
        <v>30</v>
      </c>
      <c r="D10" s="31" t="s">
        <v>292</v>
      </c>
      <c r="E10" s="156" t="s">
        <v>218</v>
      </c>
      <c r="F10" s="31" t="s">
        <v>293</v>
      </c>
      <c r="G10" s="102" t="s">
        <v>162</v>
      </c>
      <c r="H10" s="157">
        <v>15</v>
      </c>
      <c r="I10" s="165" t="s">
        <v>294</v>
      </c>
      <c r="J10" s="158" t="s">
        <v>220</v>
      </c>
      <c r="K10" s="156" t="s">
        <v>290</v>
      </c>
      <c r="L10" s="31">
        <v>20</v>
      </c>
    </row>
    <row r="11" spans="1:37" s="10" customFormat="1" ht="45" customHeight="1" x14ac:dyDescent="0.2">
      <c r="A11" s="25" t="s">
        <v>6</v>
      </c>
      <c r="B11" s="32" t="s">
        <v>41</v>
      </c>
      <c r="C11" s="159">
        <v>0.98</v>
      </c>
      <c r="D11" s="32">
        <v>1</v>
      </c>
      <c r="E11" s="159">
        <v>0.8</v>
      </c>
      <c r="F11" s="32">
        <v>1</v>
      </c>
      <c r="G11" s="159">
        <v>0.75</v>
      </c>
      <c r="H11" s="160">
        <v>0.95</v>
      </c>
      <c r="I11" s="159"/>
      <c r="J11" s="161">
        <v>1</v>
      </c>
      <c r="K11" s="159">
        <v>1</v>
      </c>
      <c r="L11" s="32">
        <v>1</v>
      </c>
    </row>
    <row r="12" spans="1:37" s="11" customFormat="1" ht="45" customHeight="1" x14ac:dyDescent="0.2">
      <c r="A12" s="26" t="s">
        <v>7</v>
      </c>
      <c r="B12" s="33">
        <v>1</v>
      </c>
      <c r="C12" s="162">
        <v>0.97</v>
      </c>
      <c r="D12" s="33" t="s">
        <v>295</v>
      </c>
      <c r="E12" s="162">
        <v>0.8</v>
      </c>
      <c r="F12" s="33">
        <v>1</v>
      </c>
      <c r="G12" s="162">
        <v>0.74</v>
      </c>
      <c r="H12" s="163">
        <v>1</v>
      </c>
      <c r="I12" s="162">
        <v>0.97</v>
      </c>
      <c r="J12" s="164">
        <v>0.97</v>
      </c>
      <c r="K12" s="162">
        <v>0.85</v>
      </c>
      <c r="L12" s="33">
        <v>0.95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10" customFormat="1" ht="44.25" customHeight="1" x14ac:dyDescent="0.2">
      <c r="A13" s="25" t="s">
        <v>8</v>
      </c>
      <c r="B13" s="32" t="s">
        <v>41</v>
      </c>
      <c r="C13" s="159">
        <v>0.43</v>
      </c>
      <c r="D13" s="32">
        <v>0.6</v>
      </c>
      <c r="E13" s="159">
        <v>0.05</v>
      </c>
      <c r="F13" s="32" t="s">
        <v>296</v>
      </c>
      <c r="G13" s="104" t="s">
        <v>297</v>
      </c>
      <c r="H13" s="160">
        <v>0.03</v>
      </c>
      <c r="I13" s="104" t="s">
        <v>298</v>
      </c>
      <c r="J13" s="161">
        <v>0</v>
      </c>
      <c r="K13" s="159">
        <v>5.0000000000000001E-3</v>
      </c>
      <c r="L13" s="32">
        <v>0.01</v>
      </c>
    </row>
    <row r="14" spans="1:37" s="9" customFormat="1" ht="49.5" customHeight="1" x14ac:dyDescent="0.2">
      <c r="A14" s="17" t="s">
        <v>33</v>
      </c>
      <c r="B14" s="166">
        <v>28.6</v>
      </c>
      <c r="C14" s="167">
        <v>85.2</v>
      </c>
      <c r="D14" s="166">
        <v>80</v>
      </c>
      <c r="E14" s="167">
        <v>1.2</v>
      </c>
      <c r="F14" s="166">
        <v>10.3</v>
      </c>
      <c r="G14" s="167">
        <v>600.5</v>
      </c>
      <c r="H14" s="168">
        <v>229.8</v>
      </c>
      <c r="I14" s="167">
        <v>42.9</v>
      </c>
      <c r="J14" s="169">
        <v>450997</v>
      </c>
      <c r="K14" s="167">
        <v>5.2</v>
      </c>
      <c r="L14" s="166">
        <v>103.2</v>
      </c>
    </row>
    <row r="15" spans="1:37" s="12" customFormat="1" ht="42" customHeight="1" x14ac:dyDescent="0.2">
      <c r="A15" s="24" t="s">
        <v>32</v>
      </c>
      <c r="B15" s="60">
        <v>15.3</v>
      </c>
      <c r="C15" s="170">
        <v>14.7</v>
      </c>
      <c r="D15" s="60">
        <v>16.8</v>
      </c>
      <c r="E15" s="170">
        <v>1.7</v>
      </c>
      <c r="F15" s="60">
        <v>1.9</v>
      </c>
      <c r="G15" s="170">
        <v>160.9</v>
      </c>
      <c r="H15" s="171">
        <v>51.8</v>
      </c>
      <c r="I15" s="170">
        <v>6.7</v>
      </c>
      <c r="J15" s="172">
        <v>49900</v>
      </c>
      <c r="K15" s="170">
        <v>19.399999999999999</v>
      </c>
      <c r="L15" s="60">
        <v>47.1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9" customFormat="1" ht="16.5" customHeight="1" x14ac:dyDescent="0.2">
      <c r="A16" s="17" t="s">
        <v>9</v>
      </c>
      <c r="B16" s="31"/>
      <c r="C16" s="156"/>
      <c r="D16" s="31"/>
      <c r="E16" s="156"/>
      <c r="F16" s="31"/>
      <c r="G16" s="156"/>
      <c r="H16" s="157"/>
      <c r="I16" s="156"/>
      <c r="J16" s="158"/>
      <c r="K16" s="156"/>
      <c r="L16" s="31"/>
    </row>
    <row r="17" spans="1:37" s="9" customFormat="1" ht="15.75" customHeight="1" x14ac:dyDescent="0.2">
      <c r="A17" s="27" t="s">
        <v>10</v>
      </c>
      <c r="B17" s="31">
        <v>13</v>
      </c>
      <c r="C17" s="156">
        <v>19</v>
      </c>
      <c r="D17" s="31">
        <v>11</v>
      </c>
      <c r="E17" s="156">
        <v>2</v>
      </c>
      <c r="F17" s="31">
        <v>4</v>
      </c>
      <c r="G17" s="156">
        <v>330</v>
      </c>
      <c r="H17" s="157">
        <v>17</v>
      </c>
      <c r="I17" s="156">
        <v>6</v>
      </c>
      <c r="J17" s="158">
        <v>0</v>
      </c>
      <c r="K17" s="156">
        <v>4</v>
      </c>
      <c r="L17" s="31">
        <v>108</v>
      </c>
    </row>
    <row r="18" spans="1:37" s="13" customFormat="1" ht="15.75" customHeight="1" x14ac:dyDescent="0.2">
      <c r="A18" s="28" t="s">
        <v>11</v>
      </c>
      <c r="B18" s="44">
        <v>66</v>
      </c>
      <c r="C18" s="173">
        <v>48</v>
      </c>
      <c r="D18" s="44">
        <v>66</v>
      </c>
      <c r="E18" s="173">
        <v>18</v>
      </c>
      <c r="F18" s="44">
        <v>2</v>
      </c>
      <c r="G18" s="173">
        <v>801</v>
      </c>
      <c r="H18" s="174">
        <v>166</v>
      </c>
      <c r="I18" s="173">
        <v>20</v>
      </c>
      <c r="J18" s="175">
        <v>0</v>
      </c>
      <c r="K18" s="173">
        <v>40</v>
      </c>
      <c r="L18" s="44">
        <v>130</v>
      </c>
    </row>
    <row r="19" spans="1:37" s="15" customFormat="1" ht="15.75" customHeight="1" x14ac:dyDescent="0.2">
      <c r="A19" s="29" t="s">
        <v>12</v>
      </c>
      <c r="B19" s="46">
        <v>393</v>
      </c>
      <c r="C19" s="176">
        <v>1216</v>
      </c>
      <c r="D19" s="70">
        <v>1125</v>
      </c>
      <c r="E19" s="176">
        <v>35</v>
      </c>
      <c r="F19" s="70">
        <v>162</v>
      </c>
      <c r="G19" s="176">
        <v>10164</v>
      </c>
      <c r="H19" s="177">
        <v>1884</v>
      </c>
      <c r="I19" s="176">
        <v>283</v>
      </c>
      <c r="J19" s="146">
        <v>20</v>
      </c>
      <c r="K19" s="176">
        <v>284</v>
      </c>
      <c r="L19" s="70">
        <v>1561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7" s="13" customFormat="1" ht="15.75" customHeight="1" x14ac:dyDescent="0.2">
      <c r="A20" s="27" t="s">
        <v>13</v>
      </c>
      <c r="B20" s="44">
        <v>295</v>
      </c>
      <c r="C20" s="173">
        <v>892</v>
      </c>
      <c r="D20" s="44">
        <v>650</v>
      </c>
      <c r="E20" s="173">
        <v>45</v>
      </c>
      <c r="F20" s="44">
        <v>140</v>
      </c>
      <c r="G20" s="173">
        <v>8984</v>
      </c>
      <c r="H20" s="174">
        <v>1332</v>
      </c>
      <c r="I20" s="173">
        <v>256</v>
      </c>
      <c r="J20" s="175">
        <v>20</v>
      </c>
      <c r="K20" s="173">
        <v>78</v>
      </c>
      <c r="L20" s="44">
        <v>835</v>
      </c>
    </row>
    <row r="21" spans="1:37" s="13" customFormat="1" ht="15.75" customHeight="1" x14ac:dyDescent="0.2">
      <c r="A21" s="27" t="s">
        <v>14</v>
      </c>
      <c r="B21" s="44">
        <v>783</v>
      </c>
      <c r="C21" s="151">
        <v>1656</v>
      </c>
      <c r="D21" s="45">
        <v>1667</v>
      </c>
      <c r="E21" s="151" t="s">
        <v>230</v>
      </c>
      <c r="F21" s="45" t="s">
        <v>41</v>
      </c>
      <c r="G21" s="151">
        <v>14283</v>
      </c>
      <c r="H21" s="152">
        <v>2073</v>
      </c>
      <c r="I21" s="151">
        <v>0</v>
      </c>
      <c r="J21" s="175">
        <v>28</v>
      </c>
      <c r="K21" s="151">
        <v>471</v>
      </c>
      <c r="L21" s="45">
        <v>2168</v>
      </c>
    </row>
    <row r="22" spans="1:37" s="15" customFormat="1" ht="15.75" customHeight="1" x14ac:dyDescent="0.2">
      <c r="A22" s="29" t="s">
        <v>15</v>
      </c>
      <c r="B22" s="46">
        <v>7</v>
      </c>
      <c r="C22" s="144">
        <v>2</v>
      </c>
      <c r="D22" s="46">
        <v>5</v>
      </c>
      <c r="E22" s="144">
        <v>2</v>
      </c>
      <c r="F22" s="46">
        <v>0</v>
      </c>
      <c r="G22" s="144">
        <v>11</v>
      </c>
      <c r="H22" s="145">
        <v>19</v>
      </c>
      <c r="I22" s="144">
        <v>1</v>
      </c>
      <c r="J22" s="146">
        <v>1</v>
      </c>
      <c r="K22" s="144">
        <v>16</v>
      </c>
      <c r="L22" s="46">
        <v>48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37" s="13" customFormat="1" ht="15.75" customHeight="1" x14ac:dyDescent="0.2">
      <c r="A23" s="27" t="s">
        <v>16</v>
      </c>
      <c r="B23" s="44">
        <v>134</v>
      </c>
      <c r="C23" s="173">
        <v>477</v>
      </c>
      <c r="D23" s="44">
        <v>265</v>
      </c>
      <c r="E23" s="173">
        <v>4</v>
      </c>
      <c r="F23" s="44">
        <v>100</v>
      </c>
      <c r="G23" s="173">
        <v>2730</v>
      </c>
      <c r="H23" s="174">
        <v>477</v>
      </c>
      <c r="I23" s="173">
        <v>379</v>
      </c>
      <c r="J23" s="175">
        <v>13</v>
      </c>
      <c r="K23" s="173">
        <v>24</v>
      </c>
      <c r="L23" s="44">
        <v>247</v>
      </c>
    </row>
    <row r="24" spans="1:37" s="13" customFormat="1" ht="15.75" customHeight="1" x14ac:dyDescent="0.2">
      <c r="A24" s="27" t="s">
        <v>17</v>
      </c>
      <c r="B24" s="44">
        <v>123</v>
      </c>
      <c r="C24" s="173">
        <v>89</v>
      </c>
      <c r="D24" s="44">
        <v>92</v>
      </c>
      <c r="E24" s="173">
        <v>26</v>
      </c>
      <c r="F24" s="44">
        <v>42</v>
      </c>
      <c r="G24" s="173">
        <v>3618</v>
      </c>
      <c r="H24" s="174">
        <v>388</v>
      </c>
      <c r="I24" s="173">
        <v>53</v>
      </c>
      <c r="J24" s="175">
        <v>7</v>
      </c>
      <c r="K24" s="173">
        <v>156</v>
      </c>
      <c r="L24" s="44">
        <v>316</v>
      </c>
    </row>
    <row r="25" spans="1:37" s="15" customFormat="1" x14ac:dyDescent="0.2">
      <c r="A25" s="24" t="s">
        <v>18</v>
      </c>
      <c r="B25" s="46"/>
      <c r="C25" s="144">
        <v>5352</v>
      </c>
      <c r="D25" s="46">
        <v>3881</v>
      </c>
      <c r="E25" s="144"/>
      <c r="F25" s="46">
        <v>432</v>
      </c>
      <c r="G25" s="176">
        <v>40921</v>
      </c>
      <c r="H25" s="145">
        <v>6795</v>
      </c>
      <c r="I25" s="144">
        <v>1098</v>
      </c>
      <c r="J25" s="146"/>
      <c r="K25" s="144">
        <v>1073</v>
      </c>
      <c r="L25" s="46">
        <v>5712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s="13" customFormat="1" ht="50.25" customHeight="1" x14ac:dyDescent="0.2">
      <c r="A26" s="17" t="s">
        <v>19</v>
      </c>
      <c r="B26" s="44"/>
      <c r="C26" s="178"/>
      <c r="D26" s="45">
        <v>9932</v>
      </c>
      <c r="E26" s="178"/>
      <c r="F26" s="38" t="s">
        <v>299</v>
      </c>
      <c r="G26" s="124">
        <v>124094</v>
      </c>
      <c r="H26" s="179"/>
      <c r="I26" s="178"/>
      <c r="J26" s="175"/>
      <c r="K26" s="178"/>
      <c r="L26" s="35"/>
    </row>
    <row r="27" spans="1:37" s="4" customFormat="1" x14ac:dyDescent="0.2">
      <c r="A27" s="27" t="s">
        <v>20</v>
      </c>
      <c r="B27" s="36">
        <v>2668</v>
      </c>
      <c r="C27" s="180">
        <v>6207</v>
      </c>
      <c r="D27" s="36">
        <v>3109</v>
      </c>
      <c r="E27" s="180" t="s">
        <v>234</v>
      </c>
      <c r="F27" s="36"/>
      <c r="G27" s="180">
        <v>34911</v>
      </c>
      <c r="H27" s="181">
        <v>5987</v>
      </c>
      <c r="I27" s="180">
        <v>1424</v>
      </c>
      <c r="J27" s="182">
        <v>77</v>
      </c>
      <c r="K27" s="180">
        <v>2278</v>
      </c>
      <c r="L27" s="36">
        <v>6387</v>
      </c>
    </row>
    <row r="28" spans="1:37" s="14" customFormat="1" x14ac:dyDescent="0.2">
      <c r="A28" s="29" t="s">
        <v>12</v>
      </c>
      <c r="B28" s="37">
        <v>1215</v>
      </c>
      <c r="C28" s="183">
        <v>3504</v>
      </c>
      <c r="D28" s="37">
        <v>1948</v>
      </c>
      <c r="E28" s="183" t="s">
        <v>235</v>
      </c>
      <c r="F28" s="37"/>
      <c r="G28" s="183">
        <v>19019</v>
      </c>
      <c r="H28" s="184">
        <v>3281</v>
      </c>
      <c r="I28" s="183">
        <v>830</v>
      </c>
      <c r="J28" s="185">
        <v>36</v>
      </c>
      <c r="K28" s="183">
        <v>594</v>
      </c>
      <c r="L28" s="37">
        <v>3691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s="4" customFormat="1" x14ac:dyDescent="0.2">
      <c r="A29" s="27" t="s">
        <v>13</v>
      </c>
      <c r="B29" s="36">
        <v>1533</v>
      </c>
      <c r="C29" s="180">
        <v>4438</v>
      </c>
      <c r="D29" s="36">
        <v>2108</v>
      </c>
      <c r="E29" s="180" t="s">
        <v>236</v>
      </c>
      <c r="F29" s="36"/>
      <c r="G29" s="180">
        <v>30477</v>
      </c>
      <c r="H29" s="181">
        <v>5675</v>
      </c>
      <c r="I29" s="180">
        <v>861</v>
      </c>
      <c r="J29" s="182">
        <v>43</v>
      </c>
      <c r="K29" s="180">
        <v>464</v>
      </c>
      <c r="L29" s="36">
        <v>3852</v>
      </c>
    </row>
    <row r="30" spans="1:37" s="4" customFormat="1" x14ac:dyDescent="0.2">
      <c r="A30" s="27" t="s">
        <v>14</v>
      </c>
      <c r="B30" s="36">
        <v>1877</v>
      </c>
      <c r="C30" s="180">
        <v>4663</v>
      </c>
      <c r="D30" s="36">
        <v>2738</v>
      </c>
      <c r="E30" s="180" t="s">
        <v>230</v>
      </c>
      <c r="F30" s="36" t="s">
        <v>41</v>
      </c>
      <c r="G30" s="180">
        <v>39687</v>
      </c>
      <c r="H30" s="181">
        <v>5143</v>
      </c>
      <c r="I30" s="180">
        <v>0</v>
      </c>
      <c r="J30" s="182">
        <v>56</v>
      </c>
      <c r="K30" s="180">
        <v>994</v>
      </c>
      <c r="L30" s="36">
        <v>5000</v>
      </c>
    </row>
    <row r="31" spans="1:37" s="4" customFormat="1" x14ac:dyDescent="0.2">
      <c r="A31" s="27" t="s">
        <v>31</v>
      </c>
      <c r="B31" s="36" t="s">
        <v>300</v>
      </c>
      <c r="C31" s="180">
        <v>2</v>
      </c>
      <c r="D31" s="36">
        <v>14</v>
      </c>
      <c r="E31" s="180">
        <v>0</v>
      </c>
      <c r="F31" s="36">
        <v>0</v>
      </c>
      <c r="G31" s="180" t="s">
        <v>163</v>
      </c>
      <c r="H31" s="181">
        <v>0</v>
      </c>
      <c r="I31" s="180">
        <v>0</v>
      </c>
      <c r="J31" s="182">
        <v>3</v>
      </c>
      <c r="K31" s="180">
        <v>23</v>
      </c>
      <c r="L31" s="36">
        <v>262</v>
      </c>
    </row>
    <row r="32" spans="1:37" s="7" customFormat="1" x14ac:dyDescent="0.2">
      <c r="A32" s="29" t="s">
        <v>21</v>
      </c>
      <c r="B32" s="43">
        <v>704</v>
      </c>
      <c r="C32" s="100">
        <v>15</v>
      </c>
      <c r="D32" s="43">
        <v>15</v>
      </c>
      <c r="E32" s="100">
        <v>0</v>
      </c>
      <c r="F32" s="43"/>
      <c r="G32" s="100">
        <v>0</v>
      </c>
      <c r="H32" s="154">
        <v>0</v>
      </c>
      <c r="I32" s="100">
        <v>440</v>
      </c>
      <c r="J32" s="155">
        <v>18</v>
      </c>
      <c r="K32" s="100">
        <v>181</v>
      </c>
      <c r="L32" s="43"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s="9" customFormat="1" ht="25.5" x14ac:dyDescent="0.2">
      <c r="A33" s="17" t="s">
        <v>22</v>
      </c>
      <c r="B33" s="31">
        <v>6.5</v>
      </c>
      <c r="C33" s="156">
        <v>13</v>
      </c>
      <c r="D33" s="31">
        <v>22.75</v>
      </c>
      <c r="E33" s="156"/>
      <c r="F33" s="31" t="s">
        <v>301</v>
      </c>
      <c r="G33" s="156">
        <v>83</v>
      </c>
      <c r="H33" s="157"/>
      <c r="I33" s="156"/>
      <c r="J33" s="158"/>
      <c r="K33" s="156"/>
      <c r="L33" s="31">
        <v>13.3</v>
      </c>
    </row>
    <row r="34" spans="1:37" s="9" customFormat="1" ht="15.75" customHeight="1" x14ac:dyDescent="0.2">
      <c r="A34" s="27" t="s">
        <v>23</v>
      </c>
      <c r="B34" s="31">
        <v>5</v>
      </c>
      <c r="C34" s="156">
        <v>3</v>
      </c>
      <c r="D34" s="31">
        <v>4.5999999999999996</v>
      </c>
      <c r="E34" s="156">
        <v>1.7</v>
      </c>
      <c r="F34" s="31"/>
      <c r="G34" s="156">
        <v>9</v>
      </c>
      <c r="H34" s="157">
        <v>2.5</v>
      </c>
      <c r="I34" s="156">
        <v>1</v>
      </c>
      <c r="J34" s="158" t="s">
        <v>302</v>
      </c>
      <c r="K34" s="156">
        <v>0.5</v>
      </c>
      <c r="L34" s="31">
        <v>2.5</v>
      </c>
    </row>
    <row r="35" spans="1:37" s="12" customFormat="1" ht="15.75" customHeight="1" x14ac:dyDescent="0.2">
      <c r="A35" s="29" t="s">
        <v>24</v>
      </c>
      <c r="B35" s="34">
        <v>3</v>
      </c>
      <c r="C35" s="186">
        <v>1.5</v>
      </c>
      <c r="D35" s="34">
        <v>1.25</v>
      </c>
      <c r="E35" s="186">
        <v>0.7</v>
      </c>
      <c r="F35" s="34"/>
      <c r="G35" s="186">
        <v>6</v>
      </c>
      <c r="H35" s="187">
        <v>2</v>
      </c>
      <c r="I35" s="186">
        <v>1</v>
      </c>
      <c r="J35" s="188" t="s">
        <v>303</v>
      </c>
      <c r="K35" s="186">
        <v>0.5</v>
      </c>
      <c r="L35" s="34">
        <v>1.6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9" customFormat="1" ht="15.75" customHeight="1" x14ac:dyDescent="0.2">
      <c r="A36" s="27" t="s">
        <v>25</v>
      </c>
      <c r="B36" s="31">
        <v>3</v>
      </c>
      <c r="C36" s="156">
        <v>1.5</v>
      </c>
      <c r="D36" s="31">
        <v>2.15</v>
      </c>
      <c r="E36" s="156" t="s">
        <v>230</v>
      </c>
      <c r="F36" s="31" t="s">
        <v>41</v>
      </c>
      <c r="G36" s="156">
        <v>9</v>
      </c>
      <c r="H36" s="157">
        <v>2</v>
      </c>
      <c r="I36" s="156">
        <v>0</v>
      </c>
      <c r="J36" s="158"/>
      <c r="K36" s="156">
        <v>0.5</v>
      </c>
      <c r="L36" s="31">
        <v>1.7</v>
      </c>
    </row>
    <row r="37" spans="1:37" s="9" customFormat="1" ht="15.75" customHeight="1" x14ac:dyDescent="0.2">
      <c r="A37" s="27" t="s">
        <v>26</v>
      </c>
      <c r="B37" s="31">
        <v>5</v>
      </c>
      <c r="C37" s="156">
        <v>3</v>
      </c>
      <c r="D37" s="31">
        <v>3</v>
      </c>
      <c r="E37" s="156">
        <v>1.7</v>
      </c>
      <c r="F37" s="31"/>
      <c r="G37" s="156">
        <v>13</v>
      </c>
      <c r="H37" s="157">
        <v>3</v>
      </c>
      <c r="I37" s="156">
        <v>1</v>
      </c>
      <c r="J37" s="158"/>
      <c r="K37" s="156">
        <v>0.5</v>
      </c>
      <c r="L37" s="31">
        <v>2.5</v>
      </c>
    </row>
    <row r="38" spans="1:37" s="12" customFormat="1" ht="15.75" customHeight="1" x14ac:dyDescent="0.2">
      <c r="A38" s="29" t="s">
        <v>27</v>
      </c>
      <c r="B38" s="34">
        <v>1</v>
      </c>
      <c r="C38" s="186">
        <v>1</v>
      </c>
      <c r="D38" s="34">
        <v>5</v>
      </c>
      <c r="E38" s="186">
        <v>0.5</v>
      </c>
      <c r="F38" s="34">
        <v>1</v>
      </c>
      <c r="G38" s="186">
        <v>23</v>
      </c>
      <c r="H38" s="187">
        <v>3</v>
      </c>
      <c r="I38" s="186">
        <v>1</v>
      </c>
      <c r="J38" s="188">
        <v>3</v>
      </c>
      <c r="K38" s="186">
        <v>0.5</v>
      </c>
      <c r="L38" s="34">
        <v>3.7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3" customFormat="1" ht="15.75" customHeight="1" x14ac:dyDescent="0.2">
      <c r="A39" s="27" t="s">
        <v>28</v>
      </c>
      <c r="B39" s="44">
        <v>1</v>
      </c>
      <c r="C39" s="173">
        <v>3</v>
      </c>
      <c r="D39" s="44">
        <v>3.3</v>
      </c>
      <c r="E39" s="173">
        <v>1</v>
      </c>
      <c r="F39" s="44">
        <v>0</v>
      </c>
      <c r="G39" s="173">
        <v>8</v>
      </c>
      <c r="H39" s="174">
        <v>4</v>
      </c>
      <c r="I39" s="173"/>
      <c r="J39" s="175">
        <v>1</v>
      </c>
      <c r="K39" s="173"/>
      <c r="L39" s="44">
        <v>1.3</v>
      </c>
    </row>
    <row r="40" spans="1:37" s="16" customFormat="1" x14ac:dyDescent="0.2">
      <c r="A40" s="27" t="s">
        <v>21</v>
      </c>
      <c r="B40" s="38">
        <v>1</v>
      </c>
      <c r="C40" s="130"/>
      <c r="D40" s="38">
        <v>1.45</v>
      </c>
      <c r="E40" s="130">
        <v>0</v>
      </c>
      <c r="F40" s="38">
        <v>0</v>
      </c>
      <c r="G40" s="130">
        <v>0</v>
      </c>
      <c r="H40" s="189">
        <v>1.5</v>
      </c>
      <c r="I40" s="130">
        <v>0</v>
      </c>
      <c r="J40" s="190"/>
      <c r="K40" s="130"/>
      <c r="L40" s="38"/>
    </row>
    <row r="41" spans="1:37" s="15" customFormat="1" ht="57" customHeight="1" thickBot="1" x14ac:dyDescent="0.25">
      <c r="A41" s="24" t="s">
        <v>29</v>
      </c>
      <c r="B41" s="133" t="s">
        <v>304</v>
      </c>
      <c r="C41" s="191">
        <v>3</v>
      </c>
      <c r="D41" s="47">
        <v>2</v>
      </c>
      <c r="E41" s="191">
        <v>0</v>
      </c>
      <c r="F41" s="47" t="s">
        <v>305</v>
      </c>
      <c r="G41" s="191">
        <v>15</v>
      </c>
      <c r="H41" s="192">
        <v>1</v>
      </c>
      <c r="I41" s="191"/>
      <c r="J41" s="193" t="s">
        <v>130</v>
      </c>
      <c r="K41" s="191">
        <v>1</v>
      </c>
      <c r="L41" s="47">
        <v>4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</row>
  </sheetData>
  <mergeCells count="1">
    <mergeCell ref="B1:L1"/>
  </mergeCells>
  <pageMargins left="0.75" right="0.75" top="1" bottom="1" header="0.5" footer="0.5"/>
  <pageSetup paperSize="17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Normal="100" workbookViewId="0">
      <pane xSplit="1" ySplit="2" topLeftCell="N3" activePane="bottomRight" state="frozen"/>
      <selection pane="topRight" activeCell="B1" sqref="B1"/>
      <selection pane="bottomLeft" activeCell="A4" sqref="A4"/>
      <selection pane="bottomRight" activeCell="P40" sqref="P40"/>
    </sheetView>
  </sheetViews>
  <sheetFormatPr defaultColWidth="9.140625" defaultRowHeight="12.75" x14ac:dyDescent="0.2"/>
  <cols>
    <col min="1" max="1" width="25.42578125" style="196" customWidth="1"/>
    <col min="2" max="4" width="17.5703125" style="139" customWidth="1"/>
    <col min="5" max="5" width="17.5703125" style="195" customWidth="1"/>
    <col min="6" max="6" width="17.5703125" style="139" customWidth="1"/>
    <col min="7" max="7" width="17.5703125" style="195" customWidth="1"/>
    <col min="8" max="15" width="17.5703125" style="139" customWidth="1"/>
    <col min="16" max="16" width="24.42578125" style="139" customWidth="1"/>
    <col min="17" max="22" width="17.5703125" style="139" customWidth="1"/>
    <col min="23" max="23" width="17.5703125" style="195" customWidth="1"/>
    <col min="24" max="26" width="17.5703125" style="139" customWidth="1"/>
    <col min="27" max="27" width="16" style="139" customWidth="1"/>
    <col min="28" max="28" width="15.42578125" style="139" customWidth="1"/>
    <col min="29" max="29" width="16.5703125" style="139" customWidth="1"/>
    <col min="30" max="30" width="15.5703125" style="139" customWidth="1"/>
    <col min="31" max="16384" width="9.140625" style="139"/>
  </cols>
  <sheetData>
    <row r="1" spans="1:30" s="297" customFormat="1" ht="30" customHeight="1" thickBot="1" x14ac:dyDescent="0.25">
      <c r="A1" s="302" t="s">
        <v>35</v>
      </c>
      <c r="B1" s="301" t="s">
        <v>401</v>
      </c>
      <c r="C1" s="142" t="s">
        <v>167</v>
      </c>
      <c r="D1" s="141" t="s">
        <v>169</v>
      </c>
      <c r="E1" s="142" t="s">
        <v>89</v>
      </c>
      <c r="F1" s="141" t="s">
        <v>400</v>
      </c>
      <c r="G1" s="142" t="s">
        <v>399</v>
      </c>
      <c r="H1" s="141" t="s">
        <v>170</v>
      </c>
      <c r="I1" s="142" t="s">
        <v>398</v>
      </c>
      <c r="J1" s="141" t="s">
        <v>171</v>
      </c>
      <c r="K1" s="142" t="s">
        <v>397</v>
      </c>
      <c r="L1" s="141" t="s">
        <v>396</v>
      </c>
      <c r="M1" s="142" t="s">
        <v>395</v>
      </c>
      <c r="N1" s="141" t="s">
        <v>394</v>
      </c>
      <c r="O1" s="142" t="s">
        <v>174</v>
      </c>
      <c r="P1" s="300" t="s">
        <v>159</v>
      </c>
      <c r="Q1" s="142" t="s">
        <v>178</v>
      </c>
      <c r="R1" s="141" t="s">
        <v>177</v>
      </c>
      <c r="S1" s="140" t="s">
        <v>393</v>
      </c>
      <c r="T1" s="141" t="s">
        <v>392</v>
      </c>
      <c r="U1" s="142" t="s">
        <v>391</v>
      </c>
      <c r="V1" s="141" t="s">
        <v>112</v>
      </c>
      <c r="W1" s="142" t="s">
        <v>390</v>
      </c>
      <c r="X1" s="141" t="s">
        <v>389</v>
      </c>
      <c r="Y1" s="299" t="s">
        <v>388</v>
      </c>
      <c r="Z1" s="141" t="s">
        <v>387</v>
      </c>
      <c r="AA1" s="298" t="s">
        <v>386</v>
      </c>
      <c r="AB1" s="141" t="s">
        <v>385</v>
      </c>
      <c r="AC1" s="142" t="s">
        <v>384</v>
      </c>
      <c r="AD1" s="141" t="s">
        <v>383</v>
      </c>
    </row>
    <row r="2" spans="1:30" s="292" customFormat="1" ht="15" customHeight="1" thickTop="1" x14ac:dyDescent="0.2">
      <c r="A2" s="296" t="s">
        <v>382</v>
      </c>
      <c r="B2" s="252" t="s">
        <v>381</v>
      </c>
      <c r="C2" s="145" t="s">
        <v>380</v>
      </c>
      <c r="D2" s="144" t="s">
        <v>127</v>
      </c>
      <c r="E2" s="145" t="s">
        <v>379</v>
      </c>
      <c r="F2" s="144" t="s">
        <v>378</v>
      </c>
      <c r="G2" s="145" t="s">
        <v>377</v>
      </c>
      <c r="H2" s="144" t="s">
        <v>87</v>
      </c>
      <c r="I2" s="145" t="s">
        <v>66</v>
      </c>
      <c r="J2" s="144" t="s">
        <v>376</v>
      </c>
      <c r="K2" s="145" t="s">
        <v>375</v>
      </c>
      <c r="L2" s="144" t="s">
        <v>374</v>
      </c>
      <c r="M2" s="145" t="s">
        <v>373</v>
      </c>
      <c r="N2" s="144" t="s">
        <v>372</v>
      </c>
      <c r="O2" s="145" t="s">
        <v>371</v>
      </c>
      <c r="P2" s="295" t="s">
        <v>160</v>
      </c>
      <c r="Q2" s="145" t="s">
        <v>73</v>
      </c>
      <c r="R2" s="144" t="s">
        <v>370</v>
      </c>
      <c r="S2" s="46" t="s">
        <v>369</v>
      </c>
      <c r="T2" s="294" t="s">
        <v>275</v>
      </c>
      <c r="U2" s="145" t="s">
        <v>368</v>
      </c>
      <c r="V2" s="144" t="s">
        <v>367</v>
      </c>
      <c r="W2" s="145" t="s">
        <v>366</v>
      </c>
      <c r="X2" s="144" t="s">
        <v>365</v>
      </c>
      <c r="Y2" s="145" t="s">
        <v>364</v>
      </c>
      <c r="Z2" s="144" t="s">
        <v>363</v>
      </c>
      <c r="AA2" s="293" t="s">
        <v>362</v>
      </c>
      <c r="AB2" s="144" t="s">
        <v>361</v>
      </c>
      <c r="AC2" s="145" t="s">
        <v>143</v>
      </c>
      <c r="AD2" s="144" t="s">
        <v>360</v>
      </c>
    </row>
    <row r="3" spans="1:30" s="284" customFormat="1" ht="16.5" customHeight="1" x14ac:dyDescent="0.2">
      <c r="A3" s="291" t="s">
        <v>0</v>
      </c>
      <c r="B3" s="290">
        <v>17.7</v>
      </c>
      <c r="C3" s="286">
        <v>6.5</v>
      </c>
      <c r="D3" s="285">
        <v>18.7</v>
      </c>
      <c r="E3" s="149">
        <v>32</v>
      </c>
      <c r="F3" s="285">
        <v>4.3499999999999996</v>
      </c>
      <c r="G3" s="149">
        <v>4.5</v>
      </c>
      <c r="H3" s="285">
        <v>13.8</v>
      </c>
      <c r="I3" s="286">
        <v>4.6150000000000002</v>
      </c>
      <c r="J3" s="285">
        <v>41</v>
      </c>
      <c r="K3" s="286" t="s">
        <v>359</v>
      </c>
      <c r="L3" s="285">
        <v>13.3</v>
      </c>
      <c r="M3" s="286">
        <v>4</v>
      </c>
      <c r="N3" s="285">
        <v>5.25</v>
      </c>
      <c r="O3" s="286">
        <v>10.5</v>
      </c>
      <c r="P3" s="289">
        <v>145</v>
      </c>
      <c r="Q3" s="286" t="s">
        <v>358</v>
      </c>
      <c r="R3" s="285">
        <v>46.4</v>
      </c>
      <c r="S3" s="147">
        <v>15.74</v>
      </c>
      <c r="T3" s="148">
        <v>6.8</v>
      </c>
      <c r="U3" s="286">
        <v>7.3620000000000001</v>
      </c>
      <c r="V3" s="285">
        <v>5.24</v>
      </c>
      <c r="W3" s="288" t="s">
        <v>357</v>
      </c>
      <c r="X3" s="148">
        <v>5.31</v>
      </c>
      <c r="Y3" s="286">
        <v>2801</v>
      </c>
      <c r="Z3" s="285">
        <v>1640</v>
      </c>
      <c r="AA3" s="287">
        <v>6000</v>
      </c>
      <c r="AB3" s="285">
        <v>2292</v>
      </c>
      <c r="AC3" s="286">
        <v>1194</v>
      </c>
      <c r="AD3" s="285">
        <v>648</v>
      </c>
    </row>
    <row r="4" spans="1:30" s="280" customFormat="1" ht="30.75" customHeight="1" x14ac:dyDescent="0.2">
      <c r="A4" s="283" t="s">
        <v>1</v>
      </c>
      <c r="B4" s="236">
        <v>49165</v>
      </c>
      <c r="C4" s="181">
        <v>20095</v>
      </c>
      <c r="D4" s="180">
        <v>89803</v>
      </c>
      <c r="E4" s="181">
        <v>78000</v>
      </c>
      <c r="F4" s="180">
        <v>15829</v>
      </c>
      <c r="G4" s="181">
        <v>17200</v>
      </c>
      <c r="H4" s="180">
        <v>54640</v>
      </c>
      <c r="I4" s="181">
        <v>14590</v>
      </c>
      <c r="J4" s="180">
        <v>156185</v>
      </c>
      <c r="K4" s="181">
        <v>9500</v>
      </c>
      <c r="L4" s="180">
        <v>37778</v>
      </c>
      <c r="M4" s="181">
        <v>8900</v>
      </c>
      <c r="N4" s="180">
        <v>15525</v>
      </c>
      <c r="O4" s="181">
        <v>32760</v>
      </c>
      <c r="P4" s="282">
        <v>583835</v>
      </c>
      <c r="Q4" s="281" t="s">
        <v>356</v>
      </c>
      <c r="R4" s="180">
        <v>154000</v>
      </c>
      <c r="S4" s="45">
        <v>56000</v>
      </c>
      <c r="T4" s="180">
        <v>26000</v>
      </c>
      <c r="U4" s="181">
        <v>19000</v>
      </c>
      <c r="V4" s="180">
        <v>23300</v>
      </c>
      <c r="W4" s="181" t="s">
        <v>355</v>
      </c>
      <c r="X4" s="180">
        <v>15765</v>
      </c>
      <c r="Y4" s="181">
        <v>75000</v>
      </c>
      <c r="Z4" s="180">
        <v>51513</v>
      </c>
      <c r="AA4" s="234">
        <v>65000</v>
      </c>
      <c r="AB4" s="180">
        <v>60000</v>
      </c>
      <c r="AC4" s="181">
        <v>164330</v>
      </c>
      <c r="AD4" s="180">
        <v>225000</v>
      </c>
    </row>
    <row r="5" spans="1:30" s="226" customFormat="1" ht="77.25" customHeight="1" x14ac:dyDescent="0.2">
      <c r="A5" s="250" t="s">
        <v>191</v>
      </c>
      <c r="B5" s="279" t="s">
        <v>300</v>
      </c>
      <c r="C5" s="228"/>
      <c r="D5" s="227"/>
      <c r="E5" s="154" t="s">
        <v>350</v>
      </c>
      <c r="F5" s="227"/>
      <c r="G5" s="154"/>
      <c r="H5" s="227" t="s">
        <v>354</v>
      </c>
      <c r="I5" s="228" t="s">
        <v>353</v>
      </c>
      <c r="J5" s="227"/>
      <c r="K5" s="228"/>
      <c r="L5" s="227"/>
      <c r="M5" s="228"/>
      <c r="N5" s="227"/>
      <c r="O5" s="228"/>
      <c r="P5" s="230" t="s">
        <v>198</v>
      </c>
      <c r="Q5" s="228"/>
      <c r="R5" s="227"/>
      <c r="S5" s="43" t="s">
        <v>352</v>
      </c>
      <c r="T5" s="100" t="s">
        <v>200</v>
      </c>
      <c r="U5" s="228"/>
      <c r="V5" s="227"/>
      <c r="W5" s="228" t="s">
        <v>351</v>
      </c>
      <c r="X5" s="100" t="s">
        <v>350</v>
      </c>
      <c r="Y5" s="228" t="s">
        <v>349</v>
      </c>
      <c r="Z5" s="227"/>
      <c r="AA5" s="278" t="s">
        <v>348</v>
      </c>
      <c r="AB5" s="227" t="s">
        <v>347</v>
      </c>
      <c r="AC5" s="228" t="s">
        <v>346</v>
      </c>
      <c r="AD5" s="227" t="s">
        <v>345</v>
      </c>
    </row>
    <row r="6" spans="1:30" s="222" customFormat="1" ht="51.75" customHeight="1" x14ac:dyDescent="0.2">
      <c r="A6" s="197" t="s">
        <v>2</v>
      </c>
      <c r="B6" s="224">
        <v>10</v>
      </c>
      <c r="C6" s="157">
        <v>10</v>
      </c>
      <c r="D6" s="156">
        <v>10</v>
      </c>
      <c r="E6" s="157">
        <v>10</v>
      </c>
      <c r="F6" s="156">
        <v>10</v>
      </c>
      <c r="G6" s="157">
        <v>10</v>
      </c>
      <c r="H6" s="156">
        <v>14</v>
      </c>
      <c r="I6" s="157">
        <v>10</v>
      </c>
      <c r="J6" s="156">
        <v>10</v>
      </c>
      <c r="K6" s="157"/>
      <c r="L6" s="156">
        <v>5</v>
      </c>
      <c r="M6" s="157">
        <v>10</v>
      </c>
      <c r="N6" s="156" t="s">
        <v>344</v>
      </c>
      <c r="O6" s="157">
        <v>10</v>
      </c>
      <c r="P6" s="276" t="s">
        <v>343</v>
      </c>
      <c r="Q6" s="157">
        <v>7</v>
      </c>
      <c r="R6" s="156">
        <v>10</v>
      </c>
      <c r="S6" s="31">
        <v>10</v>
      </c>
      <c r="T6" s="156">
        <v>10</v>
      </c>
      <c r="U6" s="157">
        <v>10</v>
      </c>
      <c r="V6" s="156" t="s">
        <v>342</v>
      </c>
      <c r="W6" s="157">
        <v>10</v>
      </c>
      <c r="X6" s="156">
        <v>10</v>
      </c>
      <c r="Y6" s="157">
        <v>10</v>
      </c>
      <c r="Z6" s="156">
        <v>5</v>
      </c>
      <c r="AA6" s="215">
        <v>10</v>
      </c>
      <c r="AB6" s="156">
        <v>10</v>
      </c>
      <c r="AC6" s="157">
        <v>10</v>
      </c>
      <c r="AD6" s="156">
        <v>10</v>
      </c>
    </row>
    <row r="7" spans="1:30" s="265" customFormat="1" ht="43.5" customHeight="1" x14ac:dyDescent="0.2">
      <c r="A7" s="269" t="s">
        <v>3</v>
      </c>
      <c r="B7" s="268">
        <v>1</v>
      </c>
      <c r="C7" s="160">
        <v>1</v>
      </c>
      <c r="D7" s="159">
        <v>0.99</v>
      </c>
      <c r="E7" s="160">
        <v>1</v>
      </c>
      <c r="F7" s="159">
        <v>1</v>
      </c>
      <c r="G7" s="160">
        <v>1</v>
      </c>
      <c r="H7" s="159">
        <v>0.9</v>
      </c>
      <c r="I7" s="160">
        <v>1</v>
      </c>
      <c r="J7" s="159">
        <v>1</v>
      </c>
      <c r="K7" s="160"/>
      <c r="L7" s="159">
        <v>0.9</v>
      </c>
      <c r="M7" s="160">
        <v>1</v>
      </c>
      <c r="N7" s="159">
        <v>1</v>
      </c>
      <c r="O7" s="160">
        <v>0.9</v>
      </c>
      <c r="P7" s="275">
        <v>0.85</v>
      </c>
      <c r="Q7" s="160"/>
      <c r="R7" s="159">
        <v>1</v>
      </c>
      <c r="S7" s="32">
        <v>1</v>
      </c>
      <c r="T7" s="159">
        <v>0.95</v>
      </c>
      <c r="U7" s="160"/>
      <c r="V7" s="159">
        <v>1</v>
      </c>
      <c r="W7" s="160">
        <v>1</v>
      </c>
      <c r="X7" s="159">
        <v>1</v>
      </c>
      <c r="Y7" s="160">
        <v>1</v>
      </c>
      <c r="Z7" s="159">
        <v>0.9</v>
      </c>
      <c r="AA7" s="266">
        <v>1</v>
      </c>
      <c r="AB7" s="159">
        <v>1</v>
      </c>
      <c r="AC7" s="160">
        <v>1</v>
      </c>
      <c r="AD7" s="159"/>
    </row>
    <row r="8" spans="1:30" s="270" customFormat="1" ht="42.75" customHeight="1" x14ac:dyDescent="0.2">
      <c r="A8" s="274" t="s">
        <v>4</v>
      </c>
      <c r="B8" s="273">
        <v>1</v>
      </c>
      <c r="C8" s="163"/>
      <c r="D8" s="162">
        <v>0.99</v>
      </c>
      <c r="E8" s="163">
        <v>0.9</v>
      </c>
      <c r="F8" s="162">
        <v>1</v>
      </c>
      <c r="G8" s="163">
        <v>1</v>
      </c>
      <c r="H8" s="162">
        <v>0.99</v>
      </c>
      <c r="I8" s="163">
        <v>1</v>
      </c>
      <c r="J8" s="162">
        <v>0.75</v>
      </c>
      <c r="K8" s="163"/>
      <c r="L8" s="162">
        <v>1</v>
      </c>
      <c r="M8" s="163">
        <v>1</v>
      </c>
      <c r="N8" s="162">
        <v>0.05</v>
      </c>
      <c r="O8" s="163">
        <v>0.9</v>
      </c>
      <c r="P8" s="272">
        <v>0.9</v>
      </c>
      <c r="Q8" s="163">
        <v>0.95</v>
      </c>
      <c r="R8" s="162">
        <v>0.97</v>
      </c>
      <c r="S8" s="33">
        <v>1</v>
      </c>
      <c r="T8" s="162">
        <v>0.99</v>
      </c>
      <c r="U8" s="163">
        <v>0.95</v>
      </c>
      <c r="V8" s="162">
        <v>1</v>
      </c>
      <c r="W8" s="163">
        <v>0.95</v>
      </c>
      <c r="X8" s="162">
        <v>0.95</v>
      </c>
      <c r="Y8" s="163">
        <v>0.65</v>
      </c>
      <c r="Z8" s="162"/>
      <c r="AA8" s="271"/>
      <c r="AB8" s="162">
        <v>0.95</v>
      </c>
      <c r="AC8" s="163">
        <v>0.95</v>
      </c>
      <c r="AD8" s="162">
        <v>0.8</v>
      </c>
    </row>
    <row r="9" spans="1:30" s="222" customFormat="1" ht="51" x14ac:dyDescent="0.2">
      <c r="A9" s="197" t="s">
        <v>5</v>
      </c>
      <c r="B9" s="224" t="s">
        <v>341</v>
      </c>
      <c r="C9" s="157">
        <v>15</v>
      </c>
      <c r="D9" s="156">
        <v>30</v>
      </c>
      <c r="E9" s="157" t="s">
        <v>338</v>
      </c>
      <c r="F9" s="156">
        <v>10</v>
      </c>
      <c r="G9" s="277" t="s">
        <v>334</v>
      </c>
      <c r="H9" s="156">
        <v>21</v>
      </c>
      <c r="I9" s="157">
        <v>10</v>
      </c>
      <c r="J9" s="156">
        <v>20</v>
      </c>
      <c r="K9" s="157"/>
      <c r="L9" s="156">
        <v>14</v>
      </c>
      <c r="M9" s="157">
        <v>15</v>
      </c>
      <c r="N9" s="156" t="s">
        <v>340</v>
      </c>
      <c r="O9" s="157">
        <v>20</v>
      </c>
      <c r="P9" s="276" t="s">
        <v>162</v>
      </c>
      <c r="Q9" s="157">
        <v>21</v>
      </c>
      <c r="R9" s="212" t="s">
        <v>339</v>
      </c>
      <c r="S9" s="31">
        <v>15</v>
      </c>
      <c r="T9" s="156" t="s">
        <v>338</v>
      </c>
      <c r="U9" s="157">
        <v>15</v>
      </c>
      <c r="V9" s="212" t="s">
        <v>337</v>
      </c>
      <c r="W9" s="157">
        <v>10</v>
      </c>
      <c r="X9" s="102" t="s">
        <v>336</v>
      </c>
      <c r="Y9" s="157">
        <v>20</v>
      </c>
      <c r="Z9" s="156">
        <v>5</v>
      </c>
      <c r="AA9" s="215">
        <v>10</v>
      </c>
      <c r="AB9" s="156">
        <v>15</v>
      </c>
      <c r="AC9" s="157">
        <v>20</v>
      </c>
      <c r="AD9" s="212" t="s">
        <v>335</v>
      </c>
    </row>
    <row r="10" spans="1:30" s="265" customFormat="1" ht="45" customHeight="1" x14ac:dyDescent="0.2">
      <c r="A10" s="269" t="s">
        <v>6</v>
      </c>
      <c r="B10" s="268">
        <v>1</v>
      </c>
      <c r="C10" s="160">
        <v>1</v>
      </c>
      <c r="D10" s="159">
        <v>0.95</v>
      </c>
      <c r="E10" s="160">
        <v>1</v>
      </c>
      <c r="F10" s="159">
        <v>1</v>
      </c>
      <c r="G10" s="160" t="s">
        <v>334</v>
      </c>
      <c r="H10" s="159">
        <v>0.9</v>
      </c>
      <c r="I10" s="160">
        <v>1</v>
      </c>
      <c r="J10" s="159">
        <v>1</v>
      </c>
      <c r="K10" s="160"/>
      <c r="L10" s="159">
        <v>0.9</v>
      </c>
      <c r="M10" s="160">
        <v>1</v>
      </c>
      <c r="N10" s="159">
        <v>1</v>
      </c>
      <c r="O10" s="160">
        <v>0.9</v>
      </c>
      <c r="P10" s="275">
        <v>0.75</v>
      </c>
      <c r="Q10" s="160"/>
      <c r="R10" s="159">
        <v>1</v>
      </c>
      <c r="S10" s="32">
        <v>0.85</v>
      </c>
      <c r="T10" s="159">
        <v>0.95</v>
      </c>
      <c r="U10" s="160"/>
      <c r="V10" s="159">
        <v>1</v>
      </c>
      <c r="W10" s="160">
        <v>1</v>
      </c>
      <c r="X10" s="159">
        <v>1</v>
      </c>
      <c r="Y10" s="160">
        <v>0.8</v>
      </c>
      <c r="Z10" s="159">
        <v>0.9</v>
      </c>
      <c r="AA10" s="266">
        <v>1</v>
      </c>
      <c r="AB10" s="159">
        <v>0.85</v>
      </c>
      <c r="AC10" s="160">
        <v>1</v>
      </c>
      <c r="AD10" s="159"/>
    </row>
    <row r="11" spans="1:30" s="270" customFormat="1" ht="45" customHeight="1" x14ac:dyDescent="0.2">
      <c r="A11" s="274" t="s">
        <v>7</v>
      </c>
      <c r="B11" s="273">
        <v>1</v>
      </c>
      <c r="C11" s="163"/>
      <c r="D11" s="162">
        <v>0.9</v>
      </c>
      <c r="E11" s="163">
        <v>0.9</v>
      </c>
      <c r="F11" s="162">
        <v>1</v>
      </c>
      <c r="G11" s="163"/>
      <c r="H11" s="162">
        <v>0.91</v>
      </c>
      <c r="I11" s="163">
        <v>0.95</v>
      </c>
      <c r="J11" s="162">
        <v>0.5</v>
      </c>
      <c r="K11" s="163"/>
      <c r="L11" s="162">
        <v>1</v>
      </c>
      <c r="M11" s="163">
        <v>0.9</v>
      </c>
      <c r="N11" s="162">
        <v>1</v>
      </c>
      <c r="O11" s="163">
        <v>0.85</v>
      </c>
      <c r="P11" s="272">
        <v>0.82</v>
      </c>
      <c r="Q11" s="163">
        <v>0.7</v>
      </c>
      <c r="R11" s="162"/>
      <c r="S11" s="33">
        <v>0.85</v>
      </c>
      <c r="T11" s="162">
        <v>0.99</v>
      </c>
      <c r="U11" s="163">
        <v>0.8</v>
      </c>
      <c r="V11" s="162">
        <v>0.95</v>
      </c>
      <c r="W11" s="163">
        <v>0.8</v>
      </c>
      <c r="X11" s="162">
        <v>0.95</v>
      </c>
      <c r="Y11" s="163">
        <v>0.5</v>
      </c>
      <c r="Z11" s="162"/>
      <c r="AA11" s="271"/>
      <c r="AB11" s="162">
        <v>0.75</v>
      </c>
      <c r="AC11" s="163">
        <v>0.95</v>
      </c>
      <c r="AD11" s="162">
        <v>0.8</v>
      </c>
    </row>
    <row r="12" spans="1:30" s="265" customFormat="1" ht="44.25" customHeight="1" x14ac:dyDescent="0.2">
      <c r="A12" s="269" t="s">
        <v>8</v>
      </c>
      <c r="B12" s="268">
        <v>0.25</v>
      </c>
      <c r="C12" s="160"/>
      <c r="D12" s="159">
        <v>0.45</v>
      </c>
      <c r="E12" s="160">
        <v>0.1</v>
      </c>
      <c r="F12" s="159">
        <v>0</v>
      </c>
      <c r="G12" s="160">
        <v>0.1</v>
      </c>
      <c r="H12" s="159">
        <v>0.4</v>
      </c>
      <c r="I12" s="160" t="s">
        <v>333</v>
      </c>
      <c r="J12" s="159">
        <v>0.05</v>
      </c>
      <c r="K12" s="160"/>
      <c r="L12" s="159">
        <v>0</v>
      </c>
      <c r="M12" s="160">
        <v>0.05</v>
      </c>
      <c r="N12" s="159">
        <v>0.05</v>
      </c>
      <c r="O12" s="160">
        <v>0.1</v>
      </c>
      <c r="P12" s="267">
        <v>0.6</v>
      </c>
      <c r="Q12" s="160">
        <v>0.05</v>
      </c>
      <c r="R12" s="159"/>
      <c r="S12" s="32">
        <v>0.45</v>
      </c>
      <c r="T12" s="159">
        <v>0.47</v>
      </c>
      <c r="U12" s="160">
        <v>0.05</v>
      </c>
      <c r="V12" s="159">
        <v>0</v>
      </c>
      <c r="W12" s="160">
        <v>0.1</v>
      </c>
      <c r="X12" s="159">
        <v>0.1</v>
      </c>
      <c r="Y12" s="160">
        <v>0.05</v>
      </c>
      <c r="Z12" s="159" t="s">
        <v>332</v>
      </c>
      <c r="AA12" s="266">
        <v>0.05</v>
      </c>
      <c r="AB12" s="159">
        <v>0.15</v>
      </c>
      <c r="AC12" s="160">
        <v>0</v>
      </c>
      <c r="AD12" s="159">
        <v>0.5</v>
      </c>
    </row>
    <row r="13" spans="1:30" s="222" customFormat="1" ht="49.5" customHeight="1" x14ac:dyDescent="0.2">
      <c r="A13" s="197" t="s">
        <v>331</v>
      </c>
      <c r="B13" s="236">
        <v>21779170</v>
      </c>
      <c r="C13" s="261">
        <v>2</v>
      </c>
      <c r="D13" s="260">
        <v>52.9</v>
      </c>
      <c r="E13" s="157">
        <v>59.2</v>
      </c>
      <c r="F13" s="260">
        <v>3.8</v>
      </c>
      <c r="G13" s="157">
        <v>1.7</v>
      </c>
      <c r="H13" s="260">
        <v>108.1</v>
      </c>
      <c r="I13" s="261">
        <v>7</v>
      </c>
      <c r="J13" s="260">
        <v>108.5</v>
      </c>
      <c r="K13" s="261"/>
      <c r="L13" s="260">
        <v>22.2</v>
      </c>
      <c r="M13" s="261">
        <v>1.1000000000000001</v>
      </c>
      <c r="N13" s="260">
        <v>11.3</v>
      </c>
      <c r="O13" s="261">
        <v>42.9</v>
      </c>
      <c r="P13" s="264">
        <v>653.1</v>
      </c>
      <c r="Q13" s="261">
        <v>1.8</v>
      </c>
      <c r="R13" s="260">
        <v>239.9</v>
      </c>
      <c r="S13" s="31">
        <v>6.3</v>
      </c>
      <c r="T13" s="156">
        <v>24</v>
      </c>
      <c r="U13" s="261">
        <v>60.5</v>
      </c>
      <c r="V13" s="260">
        <v>9.5</v>
      </c>
      <c r="W13" s="261">
        <v>33.700000000000003</v>
      </c>
      <c r="X13" s="263">
        <v>3024585.75</v>
      </c>
      <c r="Y13" s="261">
        <v>5.5</v>
      </c>
      <c r="Z13" s="260">
        <v>2.2000000000000002</v>
      </c>
      <c r="AA13" s="262">
        <v>30.9</v>
      </c>
      <c r="AB13" s="260">
        <v>16.5</v>
      </c>
      <c r="AC13" s="261">
        <v>65.5</v>
      </c>
      <c r="AD13" s="260"/>
    </row>
    <row r="14" spans="1:30" s="218" customFormat="1" ht="42" customHeight="1" x14ac:dyDescent="0.2">
      <c r="A14" s="250" t="s">
        <v>330</v>
      </c>
      <c r="B14" s="240">
        <v>31030391</v>
      </c>
      <c r="C14" s="256">
        <v>7.2</v>
      </c>
      <c r="D14" s="255">
        <v>11.2</v>
      </c>
      <c r="E14" s="187">
        <v>46.1</v>
      </c>
      <c r="F14" s="255">
        <v>1.8</v>
      </c>
      <c r="G14" s="187">
        <v>2.7</v>
      </c>
      <c r="H14" s="255">
        <v>14.1</v>
      </c>
      <c r="I14" s="256">
        <v>4.4000000000000004</v>
      </c>
      <c r="J14" s="255">
        <v>44.7</v>
      </c>
      <c r="K14" s="256"/>
      <c r="L14" s="255">
        <v>6.7</v>
      </c>
      <c r="M14" s="256">
        <v>3.8</v>
      </c>
      <c r="N14" s="255">
        <v>1.8</v>
      </c>
      <c r="O14" s="256">
        <v>9.5</v>
      </c>
      <c r="P14" s="259">
        <v>179.4</v>
      </c>
      <c r="Q14" s="256">
        <v>5.6</v>
      </c>
      <c r="R14" s="255">
        <v>41.7</v>
      </c>
      <c r="S14" s="34">
        <v>22.8</v>
      </c>
      <c r="T14" s="186">
        <v>7</v>
      </c>
      <c r="U14" s="256">
        <v>9.3000000000000007</v>
      </c>
      <c r="V14" s="255">
        <v>2.1</v>
      </c>
      <c r="W14" s="256">
        <v>43.3</v>
      </c>
      <c r="X14" s="258">
        <v>10223704.65</v>
      </c>
      <c r="Y14" s="256">
        <v>32.9</v>
      </c>
      <c r="Z14" s="255">
        <v>19.899999999999999</v>
      </c>
      <c r="AA14" s="257">
        <v>17.399999999999999</v>
      </c>
      <c r="AB14" s="255">
        <v>16.8</v>
      </c>
      <c r="AC14" s="256">
        <v>69.3</v>
      </c>
      <c r="AD14" s="255"/>
    </row>
    <row r="15" spans="1:30" s="222" customFormat="1" ht="16.5" customHeight="1" x14ac:dyDescent="0.2">
      <c r="A15" s="197" t="s">
        <v>9</v>
      </c>
      <c r="B15" s="224"/>
      <c r="C15" s="157"/>
      <c r="D15" s="156"/>
      <c r="E15" s="157"/>
      <c r="F15" s="156"/>
      <c r="G15" s="157"/>
      <c r="H15" s="156"/>
      <c r="I15" s="157"/>
      <c r="J15" s="156"/>
      <c r="K15" s="157"/>
      <c r="L15" s="156"/>
      <c r="M15" s="157"/>
      <c r="N15" s="156"/>
      <c r="O15" s="157"/>
      <c r="P15" s="254"/>
      <c r="Q15" s="157"/>
      <c r="R15" s="156"/>
      <c r="S15" s="31">
        <v>4767</v>
      </c>
      <c r="T15" s="156" t="s">
        <v>107</v>
      </c>
      <c r="U15" s="157"/>
      <c r="V15" s="156"/>
      <c r="W15" s="157"/>
      <c r="X15" s="156"/>
      <c r="Y15" s="157"/>
      <c r="Z15" s="156"/>
      <c r="AA15" s="215"/>
      <c r="AB15" s="156"/>
      <c r="AC15" s="157"/>
      <c r="AD15" s="156"/>
    </row>
    <row r="16" spans="1:30" s="222" customFormat="1" ht="15.75" customHeight="1" x14ac:dyDescent="0.2">
      <c r="A16" s="214" t="s">
        <v>10</v>
      </c>
      <c r="B16" s="224">
        <v>10</v>
      </c>
      <c r="C16" s="181">
        <v>12</v>
      </c>
      <c r="D16" s="180">
        <v>28</v>
      </c>
      <c r="E16" s="157">
        <v>26</v>
      </c>
      <c r="F16" s="180">
        <v>2</v>
      </c>
      <c r="G16" s="157">
        <v>2</v>
      </c>
      <c r="H16" s="180">
        <v>24</v>
      </c>
      <c r="I16" s="181">
        <v>6</v>
      </c>
      <c r="J16" s="180">
        <v>56</v>
      </c>
      <c r="K16" s="181"/>
      <c r="L16" s="180">
        <v>10</v>
      </c>
      <c r="M16" s="181">
        <v>3</v>
      </c>
      <c r="N16" s="180">
        <v>7</v>
      </c>
      <c r="O16" s="181">
        <v>10</v>
      </c>
      <c r="P16" s="235">
        <v>392</v>
      </c>
      <c r="Q16" s="181">
        <v>4</v>
      </c>
      <c r="R16" s="180">
        <v>24</v>
      </c>
      <c r="S16" s="31">
        <v>6</v>
      </c>
      <c r="T16" s="156">
        <v>10</v>
      </c>
      <c r="U16" s="181">
        <v>13</v>
      </c>
      <c r="V16" s="180">
        <v>3</v>
      </c>
      <c r="W16" s="181">
        <v>33</v>
      </c>
      <c r="X16" s="156">
        <v>4</v>
      </c>
      <c r="Y16" s="181">
        <v>23</v>
      </c>
      <c r="Z16" s="180">
        <v>25</v>
      </c>
      <c r="AA16" s="234">
        <v>228</v>
      </c>
      <c r="AB16" s="180">
        <v>67</v>
      </c>
      <c r="AC16" s="181">
        <v>77</v>
      </c>
      <c r="AD16" s="180">
        <v>24</v>
      </c>
    </row>
    <row r="17" spans="1:30" s="138" customFormat="1" ht="15.75" customHeight="1" x14ac:dyDescent="0.2">
      <c r="A17" s="253" t="s">
        <v>11</v>
      </c>
      <c r="B17" s="217">
        <v>148</v>
      </c>
      <c r="C17" s="181">
        <v>42</v>
      </c>
      <c r="D17" s="180">
        <v>33</v>
      </c>
      <c r="E17" s="174">
        <v>170</v>
      </c>
      <c r="F17" s="180">
        <v>1</v>
      </c>
      <c r="G17" s="174">
        <v>30</v>
      </c>
      <c r="H17" s="180">
        <v>37</v>
      </c>
      <c r="I17" s="181">
        <v>16</v>
      </c>
      <c r="J17" s="180">
        <v>153</v>
      </c>
      <c r="K17" s="181"/>
      <c r="L17" s="180">
        <v>26</v>
      </c>
      <c r="M17" s="181">
        <v>16</v>
      </c>
      <c r="N17" s="180">
        <v>7</v>
      </c>
      <c r="O17" s="181">
        <v>42</v>
      </c>
      <c r="P17" s="251">
        <v>889</v>
      </c>
      <c r="Q17" s="181">
        <v>13</v>
      </c>
      <c r="R17" s="180">
        <v>159</v>
      </c>
      <c r="S17" s="44">
        <v>123</v>
      </c>
      <c r="T17" s="173">
        <v>19</v>
      </c>
      <c r="U17" s="181">
        <v>51</v>
      </c>
      <c r="V17" s="180">
        <v>7</v>
      </c>
      <c r="W17" s="181">
        <v>122</v>
      </c>
      <c r="X17" s="173">
        <v>31</v>
      </c>
      <c r="Y17" s="181">
        <v>86</v>
      </c>
      <c r="Z17" s="180">
        <v>50</v>
      </c>
      <c r="AA17" s="234">
        <v>57</v>
      </c>
      <c r="AB17" s="180">
        <v>67</v>
      </c>
      <c r="AC17" s="181">
        <v>210</v>
      </c>
      <c r="AD17" s="180">
        <v>467</v>
      </c>
    </row>
    <row r="18" spans="1:30" s="246" customFormat="1" ht="15.75" customHeight="1" x14ac:dyDescent="0.2">
      <c r="A18" s="221" t="s">
        <v>12</v>
      </c>
      <c r="B18" s="252">
        <v>337</v>
      </c>
      <c r="C18" s="184">
        <v>261</v>
      </c>
      <c r="D18" s="183">
        <v>1156</v>
      </c>
      <c r="E18" s="145">
        <v>814</v>
      </c>
      <c r="F18" s="183">
        <v>130</v>
      </c>
      <c r="G18" s="145">
        <v>32</v>
      </c>
      <c r="H18" s="183">
        <v>864</v>
      </c>
      <c r="I18" s="184">
        <v>157</v>
      </c>
      <c r="J18" s="183">
        <v>2819</v>
      </c>
      <c r="K18" s="184"/>
      <c r="L18" s="183">
        <v>264</v>
      </c>
      <c r="M18" s="184">
        <v>54</v>
      </c>
      <c r="N18" s="183">
        <v>179</v>
      </c>
      <c r="O18" s="184">
        <v>248</v>
      </c>
      <c r="P18" s="183">
        <v>9929</v>
      </c>
      <c r="Q18" s="184">
        <v>151</v>
      </c>
      <c r="R18" s="183">
        <v>1886</v>
      </c>
      <c r="S18" s="46">
        <v>1670</v>
      </c>
      <c r="T18" s="144">
        <v>376</v>
      </c>
      <c r="U18" s="184">
        <v>323</v>
      </c>
      <c r="V18" s="183">
        <v>145</v>
      </c>
      <c r="W18" s="184">
        <v>770</v>
      </c>
      <c r="X18" s="144">
        <v>164</v>
      </c>
      <c r="Y18" s="184">
        <v>787</v>
      </c>
      <c r="Z18" s="183">
        <v>528</v>
      </c>
      <c r="AA18" s="238">
        <v>1027</v>
      </c>
      <c r="AB18" s="183">
        <v>568</v>
      </c>
      <c r="AC18" s="184">
        <v>1591</v>
      </c>
      <c r="AD18" s="183">
        <v>2880</v>
      </c>
    </row>
    <row r="19" spans="1:30" s="138" customFormat="1" ht="15.75" customHeight="1" x14ac:dyDescent="0.2">
      <c r="A19" s="214" t="s">
        <v>13</v>
      </c>
      <c r="B19" s="217">
        <v>374</v>
      </c>
      <c r="C19" s="181">
        <v>90</v>
      </c>
      <c r="D19" s="180">
        <v>1186</v>
      </c>
      <c r="E19" s="174">
        <v>204</v>
      </c>
      <c r="F19" s="180">
        <v>0</v>
      </c>
      <c r="G19" s="174">
        <v>33</v>
      </c>
      <c r="H19" s="180">
        <v>749</v>
      </c>
      <c r="I19" s="181">
        <v>115</v>
      </c>
      <c r="J19" s="180">
        <v>1429</v>
      </c>
      <c r="K19" s="181"/>
      <c r="L19" s="180">
        <v>329</v>
      </c>
      <c r="M19" s="181">
        <v>64</v>
      </c>
      <c r="N19" s="180">
        <v>117</v>
      </c>
      <c r="O19" s="181">
        <v>188</v>
      </c>
      <c r="P19" s="251">
        <v>9634</v>
      </c>
      <c r="Q19" s="181">
        <v>104</v>
      </c>
      <c r="R19" s="180">
        <v>1334</v>
      </c>
      <c r="S19" s="44">
        <v>628</v>
      </c>
      <c r="T19" s="173">
        <v>211</v>
      </c>
      <c r="U19" s="181">
        <v>245</v>
      </c>
      <c r="V19" s="180">
        <v>0</v>
      </c>
      <c r="W19" s="181">
        <v>515</v>
      </c>
      <c r="X19" s="173" t="s">
        <v>116</v>
      </c>
      <c r="Y19" s="181">
        <v>392</v>
      </c>
      <c r="Z19" s="180">
        <v>243</v>
      </c>
      <c r="AA19" s="234">
        <v>230</v>
      </c>
      <c r="AB19" s="180">
        <v>290</v>
      </c>
      <c r="AC19" s="181">
        <v>805</v>
      </c>
      <c r="AD19" s="180">
        <v>1382</v>
      </c>
    </row>
    <row r="20" spans="1:30" s="138" customFormat="1" ht="15.75" customHeight="1" x14ac:dyDescent="0.2">
      <c r="A20" s="214" t="s">
        <v>14</v>
      </c>
      <c r="B20" s="217">
        <v>878</v>
      </c>
      <c r="C20" s="181">
        <v>258</v>
      </c>
      <c r="D20" s="180">
        <v>1863</v>
      </c>
      <c r="E20" s="174">
        <v>650</v>
      </c>
      <c r="F20" s="180">
        <v>0</v>
      </c>
      <c r="G20" s="174">
        <v>33</v>
      </c>
      <c r="H20" s="180">
        <v>1081</v>
      </c>
      <c r="I20" s="181">
        <v>0</v>
      </c>
      <c r="J20" s="180">
        <v>3632</v>
      </c>
      <c r="K20" s="181"/>
      <c r="L20" s="180">
        <v>401</v>
      </c>
      <c r="M20" s="181">
        <v>0</v>
      </c>
      <c r="N20" s="180">
        <v>0</v>
      </c>
      <c r="O20" s="181">
        <v>0</v>
      </c>
      <c r="P20" s="251">
        <v>14341</v>
      </c>
      <c r="Q20" s="181">
        <v>0</v>
      </c>
      <c r="R20" s="180">
        <v>2077</v>
      </c>
      <c r="S20" s="44">
        <v>1981</v>
      </c>
      <c r="T20" s="173">
        <v>0</v>
      </c>
      <c r="U20" s="181">
        <v>0</v>
      </c>
      <c r="V20" s="180">
        <v>0</v>
      </c>
      <c r="W20" s="181">
        <v>2104</v>
      </c>
      <c r="X20" s="173" t="s">
        <v>116</v>
      </c>
      <c r="Y20" s="181">
        <v>1170</v>
      </c>
      <c r="Z20" s="180">
        <v>758</v>
      </c>
      <c r="AA20" s="234">
        <v>687</v>
      </c>
      <c r="AB20" s="180">
        <v>1199</v>
      </c>
      <c r="AC20" s="181">
        <v>2221</v>
      </c>
      <c r="AD20" s="180">
        <v>4433</v>
      </c>
    </row>
    <row r="21" spans="1:30" s="246" customFormat="1" ht="15.75" customHeight="1" x14ac:dyDescent="0.2">
      <c r="A21" s="221" t="s">
        <v>15</v>
      </c>
      <c r="B21" s="252">
        <v>8</v>
      </c>
      <c r="C21" s="184">
        <v>0</v>
      </c>
      <c r="D21" s="183">
        <v>0</v>
      </c>
      <c r="E21" s="145">
        <v>6</v>
      </c>
      <c r="F21" s="183">
        <v>0</v>
      </c>
      <c r="G21" s="145">
        <v>1</v>
      </c>
      <c r="H21" s="183">
        <v>6</v>
      </c>
      <c r="I21" s="184">
        <v>3</v>
      </c>
      <c r="J21" s="183">
        <v>15</v>
      </c>
      <c r="K21" s="184"/>
      <c r="L21" s="183">
        <v>6</v>
      </c>
      <c r="M21" s="184">
        <v>5</v>
      </c>
      <c r="N21" s="183">
        <v>10</v>
      </c>
      <c r="O21" s="184">
        <v>22</v>
      </c>
      <c r="P21" s="183">
        <v>20</v>
      </c>
      <c r="Q21" s="184">
        <v>1</v>
      </c>
      <c r="R21" s="183">
        <v>19</v>
      </c>
      <c r="S21" s="46">
        <v>15</v>
      </c>
      <c r="T21" s="144">
        <v>1</v>
      </c>
      <c r="U21" s="184">
        <v>1</v>
      </c>
      <c r="V21" s="183">
        <v>3</v>
      </c>
      <c r="W21" s="184">
        <v>94</v>
      </c>
      <c r="X21" s="144">
        <v>13</v>
      </c>
      <c r="Y21" s="184">
        <v>69</v>
      </c>
      <c r="Z21" s="183">
        <v>39</v>
      </c>
      <c r="AA21" s="238">
        <v>45</v>
      </c>
      <c r="AB21" s="183">
        <v>40</v>
      </c>
      <c r="AC21" s="184">
        <v>70</v>
      </c>
      <c r="AD21" s="183">
        <v>25</v>
      </c>
    </row>
    <row r="22" spans="1:30" s="138" customFormat="1" ht="15.75" customHeight="1" x14ac:dyDescent="0.2">
      <c r="A22" s="214" t="s">
        <v>16</v>
      </c>
      <c r="B22" s="217">
        <v>109</v>
      </c>
      <c r="C22" s="181" t="s">
        <v>329</v>
      </c>
      <c r="D22" s="180">
        <v>560</v>
      </c>
      <c r="E22" s="174">
        <v>177</v>
      </c>
      <c r="F22" s="180">
        <v>81</v>
      </c>
      <c r="G22" s="174">
        <v>6</v>
      </c>
      <c r="H22" s="180">
        <v>447</v>
      </c>
      <c r="I22" s="181">
        <v>46</v>
      </c>
      <c r="J22" s="180">
        <v>598</v>
      </c>
      <c r="K22" s="181"/>
      <c r="L22" s="180">
        <v>80</v>
      </c>
      <c r="M22" s="181">
        <v>9</v>
      </c>
      <c r="N22" s="180">
        <v>56</v>
      </c>
      <c r="O22" s="181">
        <v>56</v>
      </c>
      <c r="P22" s="251">
        <v>2575</v>
      </c>
      <c r="Q22" s="181">
        <v>90</v>
      </c>
      <c r="R22" s="180">
        <v>549</v>
      </c>
      <c r="S22" s="44">
        <v>128</v>
      </c>
      <c r="T22" s="173">
        <v>341</v>
      </c>
      <c r="U22" s="181">
        <v>311</v>
      </c>
      <c r="V22" s="180">
        <v>148</v>
      </c>
      <c r="W22" s="181">
        <v>285</v>
      </c>
      <c r="X22" s="173">
        <v>26</v>
      </c>
      <c r="Y22" s="181">
        <v>36</v>
      </c>
      <c r="Z22" s="180">
        <v>19</v>
      </c>
      <c r="AA22" s="234">
        <v>185</v>
      </c>
      <c r="AB22" s="180">
        <v>50</v>
      </c>
      <c r="AC22" s="181">
        <v>210</v>
      </c>
      <c r="AD22" s="180">
        <v>560</v>
      </c>
    </row>
    <row r="23" spans="1:30" s="138" customFormat="1" ht="15.75" customHeight="1" x14ac:dyDescent="0.2">
      <c r="A23" s="214" t="s">
        <v>17</v>
      </c>
      <c r="B23" s="217">
        <v>96</v>
      </c>
      <c r="C23" s="181">
        <v>136</v>
      </c>
      <c r="D23" s="180">
        <v>264</v>
      </c>
      <c r="E23" s="174">
        <v>26</v>
      </c>
      <c r="F23" s="180">
        <v>90</v>
      </c>
      <c r="G23" s="174">
        <v>8</v>
      </c>
      <c r="H23" s="180">
        <v>219</v>
      </c>
      <c r="I23" s="181">
        <v>49</v>
      </c>
      <c r="J23" s="180">
        <v>586</v>
      </c>
      <c r="K23" s="181"/>
      <c r="L23" s="180">
        <v>91</v>
      </c>
      <c r="M23" s="181">
        <v>24</v>
      </c>
      <c r="N23" s="180">
        <v>52</v>
      </c>
      <c r="O23" s="181">
        <v>49</v>
      </c>
      <c r="P23" s="251">
        <v>3534</v>
      </c>
      <c r="Q23" s="181">
        <v>60</v>
      </c>
      <c r="R23" s="180">
        <v>316</v>
      </c>
      <c r="S23" s="44">
        <v>104</v>
      </c>
      <c r="T23" s="173">
        <v>65</v>
      </c>
      <c r="U23" s="181">
        <v>12</v>
      </c>
      <c r="V23" s="180">
        <v>35</v>
      </c>
      <c r="W23" s="181">
        <v>215</v>
      </c>
      <c r="X23" s="173">
        <v>37</v>
      </c>
      <c r="Y23" s="181">
        <v>163</v>
      </c>
      <c r="Z23" s="180">
        <v>261</v>
      </c>
      <c r="AA23" s="234">
        <v>279</v>
      </c>
      <c r="AB23" s="180">
        <v>125</v>
      </c>
      <c r="AC23" s="181">
        <v>281</v>
      </c>
      <c r="AD23" s="180">
        <v>559</v>
      </c>
    </row>
    <row r="24" spans="1:30" s="246" customFormat="1" ht="25.5" x14ac:dyDescent="0.2">
      <c r="A24" s="250" t="s">
        <v>18</v>
      </c>
      <c r="B24" s="249">
        <f>SUM(B16:B23)</f>
        <v>1960</v>
      </c>
      <c r="C24" s="184">
        <v>2024</v>
      </c>
      <c r="D24" s="183">
        <v>5090</v>
      </c>
      <c r="E24" s="145">
        <v>2073</v>
      </c>
      <c r="F24" s="183"/>
      <c r="G24" s="145">
        <v>143</v>
      </c>
      <c r="H24" s="183">
        <v>653</v>
      </c>
      <c r="I24" s="184">
        <v>392</v>
      </c>
      <c r="J24" s="248" t="s">
        <v>328</v>
      </c>
      <c r="K24" s="184"/>
      <c r="L24" s="183">
        <v>1404</v>
      </c>
      <c r="M24" s="184">
        <v>202</v>
      </c>
      <c r="N24" s="183">
        <v>191</v>
      </c>
      <c r="O24" s="184">
        <v>615</v>
      </c>
      <c r="P24" s="247">
        <v>41314</v>
      </c>
      <c r="Q24" s="184">
        <v>422</v>
      </c>
      <c r="R24" s="183">
        <v>6803</v>
      </c>
      <c r="S24" s="46">
        <v>4649</v>
      </c>
      <c r="T24" s="144">
        <v>1023</v>
      </c>
      <c r="U24" s="184">
        <v>943</v>
      </c>
      <c r="V24" s="183">
        <v>338</v>
      </c>
      <c r="W24" s="184">
        <v>4448</v>
      </c>
      <c r="X24" s="144">
        <v>397</v>
      </c>
      <c r="Y24" s="184">
        <v>3023</v>
      </c>
      <c r="Z24" s="183">
        <v>1966</v>
      </c>
      <c r="AA24" s="238">
        <v>2738</v>
      </c>
      <c r="AB24" s="183">
        <v>657</v>
      </c>
      <c r="AC24" s="184">
        <v>5685</v>
      </c>
      <c r="AD24" s="183">
        <v>10853</v>
      </c>
    </row>
    <row r="25" spans="1:30" s="138" customFormat="1" ht="25.5" x14ac:dyDescent="0.2">
      <c r="A25" s="197" t="s">
        <v>19</v>
      </c>
      <c r="B25" s="245">
        <f>SUM(B26:B30)</f>
        <v>12116</v>
      </c>
      <c r="C25" s="244"/>
      <c r="D25" s="180">
        <v>21086</v>
      </c>
      <c r="E25" s="174"/>
      <c r="F25" s="180">
        <v>648</v>
      </c>
      <c r="G25" s="174"/>
      <c r="H25" s="180">
        <v>13673</v>
      </c>
      <c r="I25" s="181">
        <v>1374</v>
      </c>
      <c r="J25" s="180">
        <v>44621</v>
      </c>
      <c r="K25" s="244"/>
      <c r="L25" s="180">
        <v>3167</v>
      </c>
      <c r="M25" s="181"/>
      <c r="N25" s="243"/>
      <c r="O25" s="181">
        <v>4482</v>
      </c>
      <c r="P25" s="242">
        <v>112301</v>
      </c>
      <c r="Q25" s="181">
        <v>2000</v>
      </c>
      <c r="R25" s="180">
        <v>20297</v>
      </c>
      <c r="S25" s="44"/>
      <c r="T25" s="241"/>
      <c r="U25" s="181">
        <v>2884</v>
      </c>
      <c r="V25" s="180">
        <v>1061</v>
      </c>
      <c r="W25" s="181">
        <v>18000</v>
      </c>
      <c r="X25" s="173">
        <v>1472</v>
      </c>
      <c r="Y25" s="181">
        <v>8385</v>
      </c>
      <c r="Z25" s="180">
        <v>3941</v>
      </c>
      <c r="AA25" s="234">
        <v>7315</v>
      </c>
      <c r="AB25" s="180">
        <v>7724</v>
      </c>
      <c r="AC25" s="181">
        <v>19174</v>
      </c>
      <c r="AD25" s="180">
        <v>46398</v>
      </c>
    </row>
    <row r="26" spans="1:30" s="233" customFormat="1" x14ac:dyDescent="0.2">
      <c r="A26" s="214" t="s">
        <v>20</v>
      </c>
      <c r="B26" s="236">
        <v>3638</v>
      </c>
      <c r="C26" s="181"/>
      <c r="D26" s="180">
        <v>7617</v>
      </c>
      <c r="E26" s="181">
        <v>17553</v>
      </c>
      <c r="F26" s="180">
        <v>1026</v>
      </c>
      <c r="G26" s="181">
        <v>355</v>
      </c>
      <c r="H26" s="180">
        <v>5059</v>
      </c>
      <c r="I26" s="181"/>
      <c r="J26" s="180">
        <v>15111</v>
      </c>
      <c r="K26" s="181"/>
      <c r="L26" s="180">
        <v>1141</v>
      </c>
      <c r="M26" s="181"/>
      <c r="N26" s="180"/>
      <c r="O26" s="181">
        <v>772</v>
      </c>
      <c r="P26" s="235" t="s">
        <v>327</v>
      </c>
      <c r="Q26" s="181">
        <v>1000</v>
      </c>
      <c r="R26" s="180">
        <v>6198</v>
      </c>
      <c r="S26" s="36">
        <v>4874</v>
      </c>
      <c r="T26" s="180">
        <v>2380</v>
      </c>
      <c r="U26" s="181">
        <v>690</v>
      </c>
      <c r="V26" s="180"/>
      <c r="W26" s="181"/>
      <c r="X26" s="180">
        <v>1142</v>
      </c>
      <c r="Y26" s="181"/>
      <c r="Z26" s="180">
        <v>1394</v>
      </c>
      <c r="AA26" s="234">
        <v>2506</v>
      </c>
      <c r="AB26" s="180">
        <v>2748</v>
      </c>
      <c r="AC26" s="181">
        <v>6730</v>
      </c>
      <c r="AD26" s="180">
        <v>24998</v>
      </c>
    </row>
    <row r="27" spans="1:30" s="237" customFormat="1" x14ac:dyDescent="0.2">
      <c r="A27" s="221" t="s">
        <v>12</v>
      </c>
      <c r="B27" s="240">
        <v>1699</v>
      </c>
      <c r="C27" s="184"/>
      <c r="D27" s="183">
        <v>3264</v>
      </c>
      <c r="E27" s="184">
        <v>10258</v>
      </c>
      <c r="F27" s="183">
        <v>230</v>
      </c>
      <c r="G27" s="184">
        <v>125</v>
      </c>
      <c r="H27" s="183">
        <v>1474</v>
      </c>
      <c r="I27" s="184"/>
      <c r="J27" s="183">
        <v>9403</v>
      </c>
      <c r="K27" s="184"/>
      <c r="L27" s="183">
        <v>524</v>
      </c>
      <c r="M27" s="184"/>
      <c r="N27" s="183"/>
      <c r="O27" s="184">
        <v>689</v>
      </c>
      <c r="P27" s="239" t="s">
        <v>326</v>
      </c>
      <c r="Q27" s="184">
        <v>500</v>
      </c>
      <c r="R27" s="183">
        <v>3281</v>
      </c>
      <c r="S27" s="37">
        <v>2316</v>
      </c>
      <c r="T27" s="183">
        <v>1185</v>
      </c>
      <c r="U27" s="184">
        <v>969</v>
      </c>
      <c r="V27" s="183"/>
      <c r="W27" s="184"/>
      <c r="X27" s="183">
        <v>330</v>
      </c>
      <c r="Y27" s="184"/>
      <c r="Z27" s="183">
        <v>710</v>
      </c>
      <c r="AA27" s="238">
        <v>1771</v>
      </c>
      <c r="AB27" s="183">
        <v>1182</v>
      </c>
      <c r="AC27" s="184">
        <v>3858</v>
      </c>
      <c r="AD27" s="183"/>
    </row>
    <row r="28" spans="1:30" s="233" customFormat="1" x14ac:dyDescent="0.2">
      <c r="A28" s="214" t="s">
        <v>13</v>
      </c>
      <c r="B28" s="236">
        <v>2620</v>
      </c>
      <c r="C28" s="181"/>
      <c r="D28" s="180">
        <v>5290</v>
      </c>
      <c r="E28" s="181">
        <v>2770</v>
      </c>
      <c r="F28" s="180"/>
      <c r="G28" s="181">
        <v>244</v>
      </c>
      <c r="H28" s="180">
        <v>2719</v>
      </c>
      <c r="I28" s="181"/>
      <c r="J28" s="180">
        <v>7051</v>
      </c>
      <c r="K28" s="181"/>
      <c r="L28" s="180">
        <v>746</v>
      </c>
      <c r="M28" s="181"/>
      <c r="N28" s="180"/>
      <c r="O28" s="181">
        <v>983</v>
      </c>
      <c r="P28" s="235">
        <v>31358</v>
      </c>
      <c r="Q28" s="181">
        <v>500</v>
      </c>
      <c r="R28" s="180">
        <v>5675</v>
      </c>
      <c r="S28" s="36">
        <v>2677</v>
      </c>
      <c r="T28" s="180">
        <v>625</v>
      </c>
      <c r="U28" s="181">
        <v>1225</v>
      </c>
      <c r="V28" s="180"/>
      <c r="W28" s="181"/>
      <c r="X28" s="180">
        <v>0</v>
      </c>
      <c r="Y28" s="181"/>
      <c r="Z28" s="180">
        <v>527</v>
      </c>
      <c r="AA28" s="234">
        <v>1042</v>
      </c>
      <c r="AB28" s="180">
        <v>1171</v>
      </c>
      <c r="AC28" s="181">
        <v>3833</v>
      </c>
      <c r="AD28" s="180"/>
    </row>
    <row r="29" spans="1:30" s="233" customFormat="1" x14ac:dyDescent="0.2">
      <c r="A29" s="214" t="s">
        <v>14</v>
      </c>
      <c r="B29" s="236">
        <v>2660</v>
      </c>
      <c r="C29" s="181"/>
      <c r="D29" s="180">
        <v>6660</v>
      </c>
      <c r="E29" s="181">
        <v>1742</v>
      </c>
      <c r="F29" s="180"/>
      <c r="G29" s="181">
        <v>124</v>
      </c>
      <c r="H29" s="180">
        <v>3208</v>
      </c>
      <c r="I29" s="181"/>
      <c r="J29" s="180">
        <v>12886</v>
      </c>
      <c r="K29" s="181"/>
      <c r="L29" s="180">
        <v>713</v>
      </c>
      <c r="M29" s="181"/>
      <c r="N29" s="180"/>
      <c r="O29" s="181"/>
      <c r="P29" s="235">
        <v>44612</v>
      </c>
      <c r="Q29" s="181"/>
      <c r="R29" s="180">
        <v>5143</v>
      </c>
      <c r="S29" s="36">
        <v>3974</v>
      </c>
      <c r="T29" s="180" t="s">
        <v>325</v>
      </c>
      <c r="U29" s="181"/>
      <c r="V29" s="180"/>
      <c r="W29" s="181"/>
      <c r="X29" s="180">
        <v>0</v>
      </c>
      <c r="Y29" s="181"/>
      <c r="Z29" s="180">
        <v>1183</v>
      </c>
      <c r="AA29" s="234">
        <v>1874</v>
      </c>
      <c r="AB29" s="180">
        <v>2604</v>
      </c>
      <c r="AC29" s="181">
        <v>5552</v>
      </c>
      <c r="AD29" s="180"/>
    </row>
    <row r="30" spans="1:30" s="226" customFormat="1" ht="38.25" x14ac:dyDescent="0.2">
      <c r="A30" s="221" t="s">
        <v>21</v>
      </c>
      <c r="B30" s="232">
        <v>1499</v>
      </c>
      <c r="C30" s="228"/>
      <c r="D30" s="227"/>
      <c r="E30" s="231">
        <v>2783</v>
      </c>
      <c r="F30" s="227"/>
      <c r="G30" s="154"/>
      <c r="H30" s="227">
        <v>47</v>
      </c>
      <c r="I30" s="228"/>
      <c r="J30" s="227" t="s">
        <v>321</v>
      </c>
      <c r="K30" s="228"/>
      <c r="L30" s="227">
        <v>43</v>
      </c>
      <c r="M30" s="228"/>
      <c r="N30" s="227"/>
      <c r="O30" s="228" t="s">
        <v>324</v>
      </c>
      <c r="P30" s="230">
        <v>0</v>
      </c>
      <c r="Q30" s="228"/>
      <c r="R30" s="227"/>
      <c r="S30" s="43">
        <v>519</v>
      </c>
      <c r="T30" s="100">
        <v>131</v>
      </c>
      <c r="U30" s="228"/>
      <c r="V30" s="227"/>
      <c r="W30" s="228" t="s">
        <v>323</v>
      </c>
      <c r="X30" s="100">
        <v>0</v>
      </c>
      <c r="Y30" s="228"/>
      <c r="Z30" s="100" t="s">
        <v>322</v>
      </c>
      <c r="AA30" s="229" t="s">
        <v>321</v>
      </c>
      <c r="AB30" s="100" t="s">
        <v>320</v>
      </c>
      <c r="AC30" s="228"/>
      <c r="AD30" s="227"/>
    </row>
    <row r="31" spans="1:30" s="222" customFormat="1" ht="25.5" x14ac:dyDescent="0.2">
      <c r="A31" s="197" t="s">
        <v>22</v>
      </c>
      <c r="B31" s="225">
        <v>10.5</v>
      </c>
      <c r="C31" s="157">
        <v>4.5</v>
      </c>
      <c r="D31" s="156">
        <v>6</v>
      </c>
      <c r="E31" s="157">
        <v>14</v>
      </c>
      <c r="F31" s="156">
        <v>1.25</v>
      </c>
      <c r="G31" s="157"/>
      <c r="H31" s="156">
        <v>12</v>
      </c>
      <c r="I31" s="157">
        <v>2</v>
      </c>
      <c r="J31" s="156">
        <v>30.2</v>
      </c>
      <c r="K31" s="157"/>
      <c r="L31" s="102" t="s">
        <v>319</v>
      </c>
      <c r="M31" s="157">
        <v>2</v>
      </c>
      <c r="N31" s="156">
        <v>1</v>
      </c>
      <c r="O31" s="157">
        <v>4</v>
      </c>
      <c r="P31" s="223">
        <v>80</v>
      </c>
      <c r="Q31" s="157">
        <v>2</v>
      </c>
      <c r="R31" s="156">
        <v>16.25</v>
      </c>
      <c r="S31" s="31"/>
      <c r="T31" s="156">
        <v>5</v>
      </c>
      <c r="U31" s="157">
        <v>5</v>
      </c>
      <c r="V31" s="156">
        <v>1</v>
      </c>
      <c r="W31" s="157">
        <v>11.25</v>
      </c>
      <c r="X31" s="156">
        <v>2.75</v>
      </c>
      <c r="Y31" s="157"/>
      <c r="Z31" s="156">
        <v>5</v>
      </c>
      <c r="AA31" s="215">
        <v>11.5</v>
      </c>
      <c r="AB31" s="156">
        <v>4</v>
      </c>
      <c r="AC31" s="157">
        <v>13.3</v>
      </c>
      <c r="AD31" s="156">
        <v>30.5</v>
      </c>
    </row>
    <row r="32" spans="1:30" s="222" customFormat="1" ht="15.75" customHeight="1" x14ac:dyDescent="0.2">
      <c r="A32" s="214" t="s">
        <v>23</v>
      </c>
      <c r="B32" s="224">
        <v>1.5</v>
      </c>
      <c r="C32" s="157">
        <v>1</v>
      </c>
      <c r="D32" s="156">
        <v>4</v>
      </c>
      <c r="E32" s="157">
        <v>2</v>
      </c>
      <c r="F32" s="156">
        <v>0.5</v>
      </c>
      <c r="G32" s="157">
        <v>1</v>
      </c>
      <c r="H32" s="156">
        <v>2</v>
      </c>
      <c r="I32" s="157"/>
      <c r="J32" s="156">
        <v>2</v>
      </c>
      <c r="K32" s="157"/>
      <c r="L32" s="156">
        <v>1</v>
      </c>
      <c r="M32" s="157">
        <v>2</v>
      </c>
      <c r="N32" s="156">
        <v>0.25</v>
      </c>
      <c r="O32" s="157">
        <v>3</v>
      </c>
      <c r="P32" s="223">
        <v>12</v>
      </c>
      <c r="Q32" s="157">
        <v>1</v>
      </c>
      <c r="R32" s="156">
        <v>2.75</v>
      </c>
      <c r="S32" s="31">
        <v>1</v>
      </c>
      <c r="T32" s="156">
        <v>1</v>
      </c>
      <c r="U32" s="157">
        <v>2</v>
      </c>
      <c r="V32" s="156">
        <v>0.25</v>
      </c>
      <c r="W32" s="157">
        <v>2</v>
      </c>
      <c r="X32" s="156">
        <v>0.5</v>
      </c>
      <c r="Y32" s="157">
        <v>2</v>
      </c>
      <c r="Z32" s="156">
        <v>2</v>
      </c>
      <c r="AA32" s="215">
        <v>8.5</v>
      </c>
      <c r="AB32" s="156">
        <v>4</v>
      </c>
      <c r="AC32" s="157">
        <v>2.5</v>
      </c>
      <c r="AD32" s="156">
        <v>6</v>
      </c>
    </row>
    <row r="33" spans="1:30" s="218" customFormat="1" ht="15.75" customHeight="1" x14ac:dyDescent="0.2">
      <c r="A33" s="221" t="s">
        <v>24</v>
      </c>
      <c r="B33" s="220">
        <v>1</v>
      </c>
      <c r="C33" s="187">
        <v>1</v>
      </c>
      <c r="D33" s="186">
        <v>1</v>
      </c>
      <c r="E33" s="187">
        <v>2</v>
      </c>
      <c r="F33" s="186">
        <v>0</v>
      </c>
      <c r="G33" s="187">
        <v>1</v>
      </c>
      <c r="H33" s="186">
        <v>1</v>
      </c>
      <c r="I33" s="187"/>
      <c r="J33" s="186">
        <v>2</v>
      </c>
      <c r="K33" s="187"/>
      <c r="L33" s="186" t="s">
        <v>318</v>
      </c>
      <c r="M33" s="187">
        <v>2</v>
      </c>
      <c r="N33" s="186">
        <v>0.25</v>
      </c>
      <c r="O33" s="187">
        <v>2</v>
      </c>
      <c r="P33" s="186">
        <v>5</v>
      </c>
      <c r="Q33" s="187">
        <v>1</v>
      </c>
      <c r="R33" s="186">
        <v>2</v>
      </c>
      <c r="S33" s="34">
        <v>1</v>
      </c>
      <c r="T33" s="186">
        <v>1</v>
      </c>
      <c r="U33" s="187">
        <v>2</v>
      </c>
      <c r="V33" s="186"/>
      <c r="W33" s="187">
        <v>2</v>
      </c>
      <c r="X33" s="186" t="s">
        <v>116</v>
      </c>
      <c r="Y33" s="187">
        <v>1</v>
      </c>
      <c r="Z33" s="186"/>
      <c r="AA33" s="219">
        <v>4.5</v>
      </c>
      <c r="AB33" s="186">
        <v>4</v>
      </c>
      <c r="AC33" s="187">
        <v>1.6</v>
      </c>
      <c r="AD33" s="186">
        <v>2</v>
      </c>
    </row>
    <row r="34" spans="1:30" s="222" customFormat="1" ht="15.75" customHeight="1" x14ac:dyDescent="0.2">
      <c r="A34" s="214" t="s">
        <v>25</v>
      </c>
      <c r="B34" s="224">
        <v>1</v>
      </c>
      <c r="C34" s="157">
        <v>1</v>
      </c>
      <c r="D34" s="156">
        <v>1</v>
      </c>
      <c r="E34" s="157">
        <v>1</v>
      </c>
      <c r="F34" s="156">
        <v>0</v>
      </c>
      <c r="G34" s="157">
        <v>1</v>
      </c>
      <c r="H34" s="156">
        <v>1</v>
      </c>
      <c r="I34" s="157">
        <v>0</v>
      </c>
      <c r="J34" s="156">
        <v>3</v>
      </c>
      <c r="K34" s="157"/>
      <c r="L34" s="156" t="s">
        <v>318</v>
      </c>
      <c r="M34" s="157">
        <v>0</v>
      </c>
      <c r="N34" s="156">
        <v>0</v>
      </c>
      <c r="O34" s="157">
        <v>0</v>
      </c>
      <c r="P34" s="223">
        <v>8</v>
      </c>
      <c r="Q34" s="157">
        <v>0</v>
      </c>
      <c r="R34" s="156">
        <v>2</v>
      </c>
      <c r="S34" s="31">
        <v>1</v>
      </c>
      <c r="T34" s="156">
        <v>0</v>
      </c>
      <c r="U34" s="157">
        <v>0</v>
      </c>
      <c r="V34" s="156"/>
      <c r="W34" s="157">
        <v>2</v>
      </c>
      <c r="X34" s="156" t="s">
        <v>116</v>
      </c>
      <c r="Y34" s="157">
        <v>1</v>
      </c>
      <c r="Z34" s="156"/>
      <c r="AA34" s="215">
        <v>4</v>
      </c>
      <c r="AB34" s="156">
        <v>3</v>
      </c>
      <c r="AC34" s="157">
        <v>1.7</v>
      </c>
      <c r="AD34" s="156">
        <v>3</v>
      </c>
    </row>
    <row r="35" spans="1:30" s="222" customFormat="1" ht="15.75" customHeight="1" x14ac:dyDescent="0.2">
      <c r="A35" s="214" t="s">
        <v>26</v>
      </c>
      <c r="B35" s="224">
        <v>1.5</v>
      </c>
      <c r="C35" s="157">
        <v>2</v>
      </c>
      <c r="D35" s="156">
        <v>4</v>
      </c>
      <c r="E35" s="157">
        <v>3</v>
      </c>
      <c r="F35" s="156">
        <v>0.5</v>
      </c>
      <c r="G35" s="157">
        <v>1</v>
      </c>
      <c r="H35" s="156">
        <v>2</v>
      </c>
      <c r="I35" s="157"/>
      <c r="J35" s="156">
        <v>6.9</v>
      </c>
      <c r="K35" s="157"/>
      <c r="L35" s="156">
        <v>1</v>
      </c>
      <c r="M35" s="157">
        <v>2</v>
      </c>
      <c r="N35" s="156">
        <v>0.25</v>
      </c>
      <c r="O35" s="157">
        <v>3</v>
      </c>
      <c r="P35" s="223">
        <v>12</v>
      </c>
      <c r="Q35" s="157">
        <v>1</v>
      </c>
      <c r="R35" s="156">
        <v>3.75</v>
      </c>
      <c r="S35" s="31">
        <v>2</v>
      </c>
      <c r="T35" s="156">
        <v>1</v>
      </c>
      <c r="U35" s="157">
        <v>1</v>
      </c>
      <c r="V35" s="156">
        <v>0.25</v>
      </c>
      <c r="W35" s="157">
        <v>1</v>
      </c>
      <c r="X35" s="156">
        <v>0.5</v>
      </c>
      <c r="Y35" s="157">
        <v>0</v>
      </c>
      <c r="Z35" s="156"/>
      <c r="AA35" s="215">
        <v>2.5</v>
      </c>
      <c r="AB35" s="156">
        <v>2</v>
      </c>
      <c r="AC35" s="157">
        <v>2.5</v>
      </c>
      <c r="AD35" s="156">
        <v>9</v>
      </c>
    </row>
    <row r="36" spans="1:30" s="218" customFormat="1" ht="15.75" customHeight="1" x14ac:dyDescent="0.2">
      <c r="A36" s="221" t="s">
        <v>27</v>
      </c>
      <c r="B36" s="220">
        <v>2.5</v>
      </c>
      <c r="C36" s="187">
        <v>1.5</v>
      </c>
      <c r="D36" s="186">
        <v>1</v>
      </c>
      <c r="E36" s="187">
        <v>3</v>
      </c>
      <c r="F36" s="186">
        <v>0.25</v>
      </c>
      <c r="G36" s="187">
        <v>0.5</v>
      </c>
      <c r="H36" s="186">
        <v>2</v>
      </c>
      <c r="I36" s="187"/>
      <c r="J36" s="186">
        <v>5.3</v>
      </c>
      <c r="K36" s="187"/>
      <c r="L36" s="186">
        <v>2</v>
      </c>
      <c r="M36" s="187">
        <v>2</v>
      </c>
      <c r="N36" s="186">
        <v>1</v>
      </c>
      <c r="O36" s="187">
        <v>1</v>
      </c>
      <c r="P36" s="186">
        <v>22</v>
      </c>
      <c r="Q36" s="187">
        <v>2</v>
      </c>
      <c r="R36" s="186">
        <v>3.25</v>
      </c>
      <c r="S36" s="34">
        <v>1</v>
      </c>
      <c r="T36" s="186">
        <v>1</v>
      </c>
      <c r="U36" s="187"/>
      <c r="V36" s="186">
        <v>0.25</v>
      </c>
      <c r="W36" s="187">
        <v>3</v>
      </c>
      <c r="X36" s="186">
        <v>1</v>
      </c>
      <c r="Y36" s="187">
        <v>2</v>
      </c>
      <c r="Z36" s="186">
        <v>2</v>
      </c>
      <c r="AA36" s="219">
        <v>2.5</v>
      </c>
      <c r="AB36" s="186">
        <v>0.5</v>
      </c>
      <c r="AC36" s="187">
        <v>3.7</v>
      </c>
      <c r="AD36" s="186">
        <v>9</v>
      </c>
    </row>
    <row r="37" spans="1:30" s="138" customFormat="1" ht="15.75" customHeight="1" x14ac:dyDescent="0.2">
      <c r="A37" s="214" t="s">
        <v>28</v>
      </c>
      <c r="B37" s="217">
        <v>1</v>
      </c>
      <c r="C37" s="157">
        <v>1</v>
      </c>
      <c r="D37" s="156">
        <v>1</v>
      </c>
      <c r="E37" s="174">
        <v>1</v>
      </c>
      <c r="F37" s="178"/>
      <c r="G37" s="174"/>
      <c r="H37" s="156">
        <v>3</v>
      </c>
      <c r="I37" s="179"/>
      <c r="J37" s="156">
        <v>6.1</v>
      </c>
      <c r="K37" s="179"/>
      <c r="L37" s="178" t="s">
        <v>317</v>
      </c>
      <c r="M37" s="157">
        <v>1</v>
      </c>
      <c r="N37" s="156">
        <v>0.25</v>
      </c>
      <c r="O37" s="157">
        <v>1</v>
      </c>
      <c r="P37" s="216">
        <v>7</v>
      </c>
      <c r="Q37" s="157">
        <v>1</v>
      </c>
      <c r="R37" s="156">
        <v>2.5</v>
      </c>
      <c r="S37" s="44">
        <v>1</v>
      </c>
      <c r="T37" s="173">
        <v>1</v>
      </c>
      <c r="U37" s="157">
        <v>1</v>
      </c>
      <c r="V37" s="156">
        <v>0.25</v>
      </c>
      <c r="W37" s="157">
        <v>1</v>
      </c>
      <c r="X37" s="173">
        <v>0.6</v>
      </c>
      <c r="Y37" s="157">
        <v>1</v>
      </c>
      <c r="Z37" s="156">
        <v>1</v>
      </c>
      <c r="AA37" s="215">
        <v>1</v>
      </c>
      <c r="AB37" s="156">
        <v>1</v>
      </c>
      <c r="AC37" s="157">
        <v>1.3</v>
      </c>
      <c r="AD37" s="156">
        <v>1.5</v>
      </c>
    </row>
    <row r="38" spans="1:30" s="210" customFormat="1" ht="63.75" x14ac:dyDescent="0.2">
      <c r="A38" s="214" t="s">
        <v>21</v>
      </c>
      <c r="B38" s="213">
        <v>2</v>
      </c>
      <c r="C38" s="189" t="s">
        <v>316</v>
      </c>
      <c r="D38" s="130"/>
      <c r="E38" s="189">
        <v>2</v>
      </c>
      <c r="F38" s="130"/>
      <c r="G38" s="189"/>
      <c r="H38" s="130" t="s">
        <v>315</v>
      </c>
      <c r="I38" s="189" t="s">
        <v>314</v>
      </c>
      <c r="J38" s="130" t="s">
        <v>313</v>
      </c>
      <c r="K38" s="189"/>
      <c r="L38" s="130"/>
      <c r="M38" s="189"/>
      <c r="N38" s="130"/>
      <c r="O38" s="189"/>
      <c r="P38" s="130">
        <v>0</v>
      </c>
      <c r="Q38" s="189"/>
      <c r="R38" s="130"/>
      <c r="S38" s="38"/>
      <c r="T38" s="212"/>
      <c r="U38" s="189"/>
      <c r="V38" s="130"/>
      <c r="W38" s="189" t="s">
        <v>312</v>
      </c>
      <c r="X38" s="130"/>
      <c r="Y38" s="189"/>
      <c r="Z38" s="130" t="s">
        <v>311</v>
      </c>
      <c r="AA38" s="211"/>
      <c r="AB38" s="130"/>
      <c r="AC38" s="189"/>
      <c r="AD38" s="130"/>
    </row>
    <row r="39" spans="1:30" s="199" customFormat="1" ht="51.75" customHeight="1" thickBot="1" x14ac:dyDescent="0.25">
      <c r="A39" s="209" t="s">
        <v>29</v>
      </c>
      <c r="B39" s="208">
        <v>4</v>
      </c>
      <c r="C39" s="203" t="s">
        <v>310</v>
      </c>
      <c r="D39" s="200">
        <v>2</v>
      </c>
      <c r="E39" s="207">
        <v>6</v>
      </c>
      <c r="F39" s="200">
        <v>0</v>
      </c>
      <c r="G39" s="207" t="s">
        <v>309</v>
      </c>
      <c r="H39" s="200">
        <v>0</v>
      </c>
      <c r="I39" s="201">
        <v>2</v>
      </c>
      <c r="J39" s="200">
        <v>5</v>
      </c>
      <c r="K39" s="207"/>
      <c r="L39" s="204"/>
      <c r="M39" s="201">
        <v>2</v>
      </c>
      <c r="N39" s="200">
        <v>0</v>
      </c>
      <c r="O39" s="207" t="s">
        <v>308</v>
      </c>
      <c r="P39" s="206">
        <v>14</v>
      </c>
      <c r="Q39" s="201">
        <v>1</v>
      </c>
      <c r="R39" s="200">
        <v>1</v>
      </c>
      <c r="S39" s="52">
        <v>0</v>
      </c>
      <c r="T39" s="205" t="s">
        <v>307</v>
      </c>
      <c r="U39" s="201">
        <v>4</v>
      </c>
      <c r="V39" s="200">
        <v>0</v>
      </c>
      <c r="W39" s="201">
        <v>2</v>
      </c>
      <c r="X39" s="204">
        <v>1</v>
      </c>
      <c r="Y39" s="203" t="s">
        <v>306</v>
      </c>
      <c r="Z39" s="200">
        <v>2</v>
      </c>
      <c r="AA39" s="202">
        <v>2</v>
      </c>
      <c r="AB39" s="200">
        <v>4</v>
      </c>
      <c r="AC39" s="201">
        <v>4</v>
      </c>
      <c r="AD39" s="200">
        <v>0</v>
      </c>
    </row>
    <row r="40" spans="1:30" x14ac:dyDescent="0.2">
      <c r="A40" s="198"/>
      <c r="B40" s="195"/>
      <c r="S40"/>
    </row>
    <row r="41" spans="1:30" x14ac:dyDescent="0.2">
      <c r="A41" s="198"/>
      <c r="S41"/>
    </row>
    <row r="42" spans="1:30" x14ac:dyDescent="0.2">
      <c r="A42" s="198"/>
      <c r="S42"/>
    </row>
    <row r="43" spans="1:30" x14ac:dyDescent="0.2">
      <c r="A43" s="197"/>
      <c r="S43"/>
    </row>
    <row r="44" spans="1:30" x14ac:dyDescent="0.2">
      <c r="A44" s="197"/>
      <c r="S44"/>
    </row>
  </sheetData>
  <pageMargins left="0.75" right="0.75" top="1" bottom="1" header="0.5" footer="0.5"/>
  <pageSetup paperSize="17" scale="90" orientation="landscape" r:id="rId1"/>
  <headerFooter alignWithMargins="0">
    <oddHeader>&amp;COBOA Survery - Data for the 2009 2010 Fiscal Year</oddHeader>
  </headerFooter>
  <rowBreaks count="1" manualBreakCount="1">
    <brk id="1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2013-14</vt:lpstr>
      <vt:lpstr>2012-13</vt:lpstr>
      <vt:lpstr>2011-12</vt:lpstr>
      <vt:lpstr>2010-11</vt:lpstr>
      <vt:lpstr>2009-10</vt:lpstr>
      <vt:lpstr>'2009-10'!Print_Area</vt:lpstr>
      <vt:lpstr>'2010-11'!Print_Area</vt:lpstr>
      <vt:lpstr>'2011-12'!Print_Area</vt:lpstr>
      <vt:lpstr>'2009-10'!Print_Titles</vt:lpstr>
      <vt:lpstr>'2010-11'!Print_Titles</vt:lpstr>
      <vt:lpstr>'2011-12'!Print_Titles</vt:lpstr>
      <vt:lpstr>'2012-13'!Print_Titles</vt:lpstr>
    </vt:vector>
  </TitlesOfParts>
  <Company>Marion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wjackson</dc:creator>
  <cp:lastModifiedBy>Reception</cp:lastModifiedBy>
  <dcterms:created xsi:type="dcterms:W3CDTF">2011-11-08T21:36:51Z</dcterms:created>
  <dcterms:modified xsi:type="dcterms:W3CDTF">2015-01-12T19:57:57Z</dcterms:modified>
</cp:coreProperties>
</file>